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updateLinks="never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ramonbecerra/Library/CloudStorage/Dropbox/USA/"/>
    </mc:Choice>
  </mc:AlternateContent>
  <xr:revisionPtr revIDLastSave="0" documentId="8_{5C1C65A1-AE7F-D442-A120-61A2FA97506D}" xr6:coauthVersionLast="47" xr6:coauthVersionMax="47" xr10:uidLastSave="{00000000-0000-0000-0000-000000000000}"/>
  <bookViews>
    <workbookView xWindow="0" yWindow="660" windowWidth="34560" windowHeight="15720" tabRatio="731" activeTab="2" xr2:uid="{00000000-000D-0000-FFFF-FFFF00000000}"/>
  </bookViews>
  <sheets>
    <sheet name="Regimen" sheetId="19" state="hidden" r:id="rId1"/>
    <sheet name="CONTROL DE ALMACEN" sheetId="16" state="hidden" r:id="rId2"/>
    <sheet name="ORDER" sheetId="22" r:id="rId3"/>
    <sheet name="PERSONALIZATION" sheetId="23" r:id="rId4"/>
    <sheet name="LOGOS" sheetId="24" r:id="rId5"/>
    <sheet name="Hoja2" sheetId="20" state="hidden" r:id="rId6"/>
    <sheet name="Hoja3" sheetId="21" state="hidden" r:id="rId7"/>
    <sheet name="Hoja1" sheetId="4" state="hidden" r:id="rId8"/>
  </sheets>
  <externalReferences>
    <externalReference r:id="rId9"/>
  </externalReferences>
  <definedNames>
    <definedName name="_xlnm._FilterDatabase" localSheetId="5" hidden="1">Hoja2!$A$2:$F$329</definedName>
    <definedName name="_xlnm._FilterDatabase" localSheetId="2" hidden="1">ORDER!$A$31:$Y$113</definedName>
    <definedName name="APRON">Hoja3!$B$94:$B$97</definedName>
    <definedName name="APRON_4_VIEWS">Hoja2!$C$264</definedName>
    <definedName name="APRON_ADJUSTABLE">Hoja2!$C$265</definedName>
    <definedName name="APRON_BBQ">Hoja2!$C$271</definedName>
    <definedName name="APRON_LONG">Hoja2!$C$268</definedName>
    <definedName name="APRON_LONG_COMBINED_DENIM">Hoja2!$C$269</definedName>
    <definedName name="APRON_MID_CHEF">Hoja2!#REF!</definedName>
    <definedName name="APRON_MID_GABARDINE">Hoja2!#REF!</definedName>
    <definedName name="APRON_MID_TWILL">Hoja2!$C$270</definedName>
    <definedName name="APRON_V_NECK">Hoja2!$C$266:$C$267</definedName>
    <definedName name="_xlnm.Print_Area" localSheetId="1">'CONTROL DE ALMACEN'!$B$1:$V$96</definedName>
    <definedName name="_xlnm.Print_Area" localSheetId="4">LOGOS!$A$1:$L$73</definedName>
    <definedName name="_xlnm.Print_Area" localSheetId="2">ORDER!$A$2:$Y$114</definedName>
    <definedName name="_xlnm.Print_Area" localSheetId="3">PERSONALIZATION!$A$1:$Q$47</definedName>
    <definedName name="BELT">Hoja3!$B$71:$B$72</definedName>
    <definedName name="BELT_REINFORCED">Hoja2!$C$205</definedName>
    <definedName name="BELT_TRIPLE_ADJUSTER_WITH_REINFORCEMENT">Hoja2!$C$206</definedName>
    <definedName name="BLAZER">Hoja3!$B$62</definedName>
    <definedName name="BLAZER_BLAZER">Hoja2!$C$182:$C$183</definedName>
    <definedName name="BLOUSE">Hoja3!$B$171:$B$184</definedName>
    <definedName name="BLOUSE_3_4_SLEEVE_COMBINED_JULIANA">Hoja2!$C$414</definedName>
    <definedName name="BLOUSE_4_OZ_DENIM">Hoja2!$C$395</definedName>
    <definedName name="BLOUSE_BB_CHECKS_PLAID">Hoja2!$C$422</definedName>
    <definedName name="BLOUSE_BUSINESS_WITH_COVERED_BUTTON">Hoja2!$C$391:$C$392</definedName>
    <definedName name="BLOUSE_CUELLO_MAO">Hoja2!$C$421</definedName>
    <definedName name="BLOUSE_DOUBLE_FUNCTION_4_OZ_DENIM_NEW_MODEL">Hoja2!$C$390</definedName>
    <definedName name="BLOUSE_LONG_SLEEVE_CHESS_PLAID">Hoja2!$C$381:$C$384</definedName>
    <definedName name="BLOUSE_LONG_SLEEVE_DF_FISHERMAN">Hoja2!$C$415:$C$418</definedName>
    <definedName name="BLOUSE_LONG_SLEEVE_ITALIAN">Hoja2!$C$419:$C$420</definedName>
    <definedName name="BLOUSE_LONG_SLEEVE_STRETCH_POPELINE">Hoja2!$C$394</definedName>
    <definedName name="BLOUSE_PREMIUM_THAI_STRIPES">Hoja2!$C$410:$C$413</definedName>
    <definedName name="BLOUSE_SHORT_SLEEVE_GLORIA_LINEN">Hoja2!$C$393</definedName>
    <definedName name="BLOUSE_THAI_OXFORD">Hoja2!$C$399:$C$410</definedName>
    <definedName name="BLOUSE_THAI_PLAID">Hoja2!$C$385:$C$389</definedName>
    <definedName name="BLOUSE_THICK_STRIPES">Hoja2!$C$396:$C$398</definedName>
    <definedName name="BOOT">Hoja3!$B$257:$B$260</definedName>
    <definedName name="BOOT_DIELECTRIC_BOOT_WITH_POLYAMIDE_TOE_CAP">Hoja2!$C$559</definedName>
    <definedName name="BOOT_INDUSTRIAL_PEÑOL">Hoja2!$C$565</definedName>
    <definedName name="BOOT_INDUSTRIAL_RAINCOAT">Hoja2!$C$562:$C$563</definedName>
    <definedName name="BOOT_REINFORCED_LEATHER_ANDES">Hoja2!$C$566</definedName>
    <definedName name="BOOT_RUBBER_WITHOUT_TOE_CAP_GARDENER">Hoja2!$C$560:$C$561</definedName>
    <definedName name="BOOT_ULTRA_DURABLE_REINFORCED_SAFETY">Hoja2!$C$564</definedName>
    <definedName name="CAP">Hoja3!$B$82:$B$86</definedName>
    <definedName name="CAP_GABARDINE">Hoja2!$C$227:$C$228</definedName>
    <definedName name="CAP_GOLF">Hoja2!$C$232:$C$234</definedName>
    <definedName name="CAP_HUNTER">Hoja2!$C$235:$C$236</definedName>
    <definedName name="CAP_LEGIONNAIRE">Hoja2!$C$230:$C$231</definedName>
    <definedName name="CAP_REFLECTIVE">Hoja2!$C$229</definedName>
    <definedName name="CLASIFICACION">Hoja1!$A$1:$A$8</definedName>
    <definedName name="COAT">Hoja3!$B$3:$B$4</definedName>
    <definedName name="COAT_LONG_SLEEVE_ATENAS">Hoja2!$C$4</definedName>
    <definedName name="COAT_LONG_SLEEVE_STAIN_RESISTANT_MEDICAL">Hoja2!$C$5</definedName>
    <definedName name="COAT_MEDICAL_EXECUTIVE">Hoja2!#REF!</definedName>
    <definedName name="COAT_NEW_MODEL_EXECUTIVE">Hoja2!$C$3</definedName>
    <definedName name="DRESS">Hoja3!$B$230:$B$231</definedName>
    <definedName name="DRESS_SHORT_SLEEVE_4_OZ_DENIM">Hoja2!$C$515</definedName>
    <definedName name="DRESS_SHORT_SLEEVE_THAI_STRIPES">Hoja2!$C$516:$C$517</definedName>
    <definedName name="FACE_MASK">Hoja3!$B$66:$B$70</definedName>
    <definedName name="FACE_MASK_DOUBLE_LAYER_LAZZAR">Hoja2!$C$193:$C$194</definedName>
    <definedName name="FACE_MASK_DOUBLE_LAYER_PREMIUM_LAZZAR">Hoja2!$C$195</definedName>
    <definedName name="FACE_MASK_DOUBLE_LAYER_PREMIUM_REPELLENT">Hoja2!$C$196</definedName>
    <definedName name="FACE_MASK_SIMPLE_LAZZAR">Hoja2!$C$197:$C$198</definedName>
    <definedName name="FACE_MASK_SIMPLE_REPELLENT">Hoja2!$C$199</definedName>
    <definedName name="FACE_MASK_TRIPLE_LAYER_DRY_FIT">Hoja2!$C$201</definedName>
    <definedName name="FACE_MASK_WITH_TRIPLE_LAYER_SHIELD_GENTLEMAN">Hoja2!$C$192</definedName>
    <definedName name="FACE_MASK_WITHOUT_TRIPLE_LAYER_SHIELD_GENTLEMAN">Hoja2!$C$200</definedName>
    <definedName name="GLOVES">Hoja3!$B$88:$B$89</definedName>
    <definedName name="GOGGLES">Hoja3!$B$80:$B$81</definedName>
    <definedName name="GUAYABERA">Hoja3!#REF!</definedName>
    <definedName name="GUAYABERA_DAMA_PREMIUM_MANTA_100_ALGODON">Hoja2!$C$472</definedName>
    <definedName name="HAIRNET">Hoja3!$B$63:$B$64</definedName>
    <definedName name="HAIRNET_TEQUILA">Hoja2!$C$185:$C$190</definedName>
    <definedName name="HAIRNET_UNISEX_DRY_FIT">Hoja2!$C$184</definedName>
    <definedName name="HAT">Hoja3!$B$87</definedName>
    <definedName name="HAT_CHEF">Hoja2!$C$237</definedName>
    <definedName name="HELMET">Hoja3!$B$34</definedName>
    <definedName name="HELMET_HARD_HAT_WITH_RATCHET">Hoja2!$C$131:$C$135</definedName>
    <definedName name="INDUSTRIAL_SHIRT">Hoja3!$B$25:$B$33</definedName>
    <definedName name="INDUSTRIAL_SHIRT_ESCUDERIA">Hoja2!$C$125:$C$127</definedName>
    <definedName name="INDUSTRIAL_SHIRT_HIGH_VISIBILITY_WITH_REFLECTIVE">Hoja2!$C$115</definedName>
    <definedName name="INDUSTRIAL_SHIRT_LONG_SLEEVE_GRUPO_MEXICO">Hoja2!$C$122:$C$124</definedName>
    <definedName name="INDUSTRIAL_SHIRT_LONG_SLEEVE_INDUSTRIAL_GRUPO_MEXICO_FLAME_RESISTANT_FABRIC">Hoja2!$C$128</definedName>
    <definedName name="INDUSTRIAL_SHIRT_SHORT_SLEEVE_CIRCUIT">Hoja2!$C$116</definedName>
    <definedName name="INDUSTRIAL_SHIRT_SHORT_SLEEVE_FLEXIBLE_RIPSTOP">Hoja2!$C$117</definedName>
    <definedName name="INDUSTRIAL_SHIRT_SHORT_SLEEVE_FORMULA_1">Hoja2!$C$118:$C$119</definedName>
    <definedName name="INDUSTRIAL_SHIRT_SHORT_SLEEVE_SECURITY">Hoja2!$C$121</definedName>
    <definedName name="INDUSTRIAL_SHIRT_SHORT_SLEEVE_TALLER_MODEL">Hoja2!$C$120</definedName>
    <definedName name="INDUSTRIAL_VEST">Hoja3!$B$46:$B$49</definedName>
    <definedName name="INDUSTRIAL_VEST_MAJOR">Hoja2!$C$161</definedName>
    <definedName name="INDUSTRIAL_VEST_PHOTOGRAPHER">Hoja2!$C$158:$C$159</definedName>
    <definedName name="INDUSTRIAL_VEST_PHOTOGRAPHER_JACKETWEIGHT">Hoja2!$C$160</definedName>
    <definedName name="INDUSTRIAL_VEST_SAFARI">Hoja2!$C$162:$C$163</definedName>
    <definedName name="JACKET">Hoja3!$B$50:$B$61</definedName>
    <definedName name="JACKET_ALASKA">Hoja2!$C$164</definedName>
    <definedName name="JACKET_BOLIVIA">Hoja2!$C$165:$C$166</definedName>
    <definedName name="JACKET_BOLIVIA_REFLECTIVE">Hoja2!$C$167</definedName>
    <definedName name="JACKET_BOLIVIA_SPORT">Hoja2!$C$168</definedName>
    <definedName name="JACKET_BUENOS_AIRES">Hoja2!$C$169:$C$170</definedName>
    <definedName name="JACKET_DOUBLE_SIDED_REMOVABLE">Hoja2!$C$171</definedName>
    <definedName name="JACKET_DUBLIN">Hoja2!$C$174:$C$175</definedName>
    <definedName name="JACKET_ELEGANT">Hoja2!$C$176</definedName>
    <definedName name="JACKET_EXECUTIVE_REMOVABLE">Hoja2!$C$172:$C$173</definedName>
    <definedName name="JACKET_FERROMEX">Hoja2!$C$177</definedName>
    <definedName name="JACKET_LIGHTWEIGHT_POLAR">Hoja2!#REF!</definedName>
    <definedName name="JACKET_MEDELLIN">Hoja2!$C$178</definedName>
    <definedName name="JACKET_OSAKA">Hoja2!$C$179</definedName>
    <definedName name="JACKET_TOKYO">Hoja2!$C$181</definedName>
    <definedName name="JACKET_UNISEX_FLEECE_POLAR">Hoja2!$C$180</definedName>
    <definedName name="LONG_SLEEVE_MINER_CHLORINE_RESISTANT">Hoja2!$C$430</definedName>
    <definedName name="OVERALLS">Hoja3!$B$98:$B$101</definedName>
    <definedName name="OVERALLS_CHLORINE_RESISTANT_LONG_SLEEVE">Hoja2!$C$275</definedName>
    <definedName name="OVERALLS_COREA">Hoja2!$C$272</definedName>
    <definedName name="OVERALLS_FLAME_RESISTANT">Hoja2!$C$273</definedName>
    <definedName name="OVERALLS_LONG_SLEEVE">Hoja2!$C$274</definedName>
    <definedName name="OVERALLS_LONG_SLEEVE_PEMEX">Hoja2!$C$276</definedName>
    <definedName name="OVERALLS_SLEEVELESS_GABARDINE">Hoja2!$C$277</definedName>
    <definedName name="PANTALON_BOLSA_CARGO_SIMULADA">Hoja2!$C$333</definedName>
    <definedName name="PANTS">Hoja3!$B$145:$B$160</definedName>
    <definedName name="PANTS_BUSINESS_STRETCH">Hoja2!$C$343:$C$346</definedName>
    <definedName name="PANTS_CARGO">Hoja2!$C$334:$C$336</definedName>
    <definedName name="PANTS_CHEF">Hoja2!$C$342</definedName>
    <definedName name="PANTS_COMANDO_CARGO">Hoja2!$C$339:$C$340</definedName>
    <definedName name="PANTS_DENIM_14_OZ_DUAL_REFLECTIVE">Hoja2!$C$365</definedName>
    <definedName name="PANTS_DENIM_CARGO">Hoja2!$C$337</definedName>
    <definedName name="PANTS_FLAME_RESISTANT">Hoja2!$C$347</definedName>
    <definedName name="PANTS_FLAME_RESISTANT_825_CERTIFIED">Hoja2!$C$366</definedName>
    <definedName name="PANTS_FLAME_RESISTANT_830_CERTIFIED">Hoja2!$C$367</definedName>
    <definedName name="PANTS_FRESH_COOK">Hoja2!$C$341</definedName>
    <definedName name="PANTS_INDUSTRIAL">Hoja2!$C$348:$C$350</definedName>
    <definedName name="PANTS_INDUSTRIAL_DENIM">Hoja2!$C$351</definedName>
    <definedName name="PANTS_LYCRA_MEDICAL">Hoja2!$C$357:$C$360</definedName>
    <definedName name="PANTS_MEDICAL">Hoja2!$C$352:$C$355</definedName>
    <definedName name="PANTS_MIKO_MODEL">Hoja2!$C$368:$C$371</definedName>
    <definedName name="PANTS_NEW_MODEL_MEDICAL">Hoja2!$C$356</definedName>
    <definedName name="PANTS_NEW_MODEL_STRETCH_DENIM">Hoja2!$C$363:$C$364</definedName>
    <definedName name="PANTS_STRETCH_DENIM">Hoja2!$C$361</definedName>
    <definedName name="PANTS_STRETCH_DENIM_WITH_BLUE_THREAD">Hoja2!$C$372</definedName>
    <definedName name="PANTS_STRETCH_DENIM_WITH_GOLDEN_THREAD">Hoja2!$C$362</definedName>
    <definedName name="PANTS_TALLER_CARGO">Hoja2!$C$338</definedName>
    <definedName name="POLO">Hoja3!$B$102:$B$114</definedName>
    <definedName name="POLO_DRY_FIT">Hoja2!$C$278:$C$282</definedName>
    <definedName name="POLO_DRY_FIT_STRETCH_REFLECTIVE">Hoja2!$C$283</definedName>
    <definedName name="POLO_FLAME_RESISTANT_LONG_SLEEVE">Hoja2!$C$294</definedName>
    <definedName name="POLO_GOLF_DRY_FIT">Hoja2!$C$287:$C$290</definedName>
    <definedName name="POLO_LONG_SLEEVE_P500">Hoja2!$C$295</definedName>
    <definedName name="POLO_LONG_SLEEVES_FARMER">Hoja2!$C$315</definedName>
    <definedName name="POLO_MICROPIQUE_SHORT_SLEEVE_POLO">Hoja2!$C$306:$C$310</definedName>
    <definedName name="POLO_P500">Hoja2!$C$296:$C$301</definedName>
    <definedName name="POLO_P506">Hoja2!#REF!</definedName>
    <definedName name="POLO_PERFORMANCE">Hoja2!$C$302:$C$304</definedName>
    <definedName name="POLO_PLASCENCIA">Hoja2!$C$305</definedName>
    <definedName name="POLO_PREMIUM_DRY_FIT">Hoja2!$C$284:$C$286</definedName>
    <definedName name="POLO_SLIM_FIT_VISCOSE">Hoja2!$C$291:$C$293</definedName>
    <definedName name="POLO_USA_DRY_FIT">Hoja2!$C$311:$C$314</definedName>
    <definedName name="RAINCOAT">Hoja3!$B$90:$B$92</definedName>
    <definedName name="RAINCOAT_2_PIECES">Hoja2!$C$241:$C$248</definedName>
    <definedName name="RAINCOAT_GABARDINE">Hoja2!$C$249:$C$256</definedName>
    <definedName name="RAINCOAT_MOTORCYCLIST">Hoja2!$C$257:$C$258</definedName>
    <definedName name="RAINCOAT_PONCHO_STYLE">Hoja2!$C$259:$C$261</definedName>
    <definedName name="ROUND_NECK_T_SHIRT">Hoja3!$B$19:$B$24</definedName>
    <definedName name="ROUND_NECK_T_SHIRT_LONG_SLEEVE">Hoja2!$C$75:$C$99</definedName>
    <definedName name="ROUND_NECK_T_SHIRT_LONG_SLEEVE_RECYCLED">Hoja2!$C$103:$C$105</definedName>
    <definedName name="ROUND_NECK_T_SHIRT_SHORT_SLEEVE">Hoja2!$C$50:$C$74</definedName>
    <definedName name="ROUND_NECK_T_SHIRT_SHORT_SLEEVE_RECYCLED">Hoja2!$C$100:$C$102</definedName>
    <definedName name="ROUND_NECK_T_SHIRT_STRECH_ICE_COOL_TECH_M_C">Hoja2!$C$106:$C$110</definedName>
    <definedName name="ROUND_NECK_T_SHIRT_STRECH_ICE_COOL_TECH_M_L">Hoja2!$C$111:$C$114</definedName>
    <definedName name="SAFETY_VEST">Hoja3!$B$42:$B$45</definedName>
    <definedName name="SAFETY_VEST_BRIGADIER">Hoja2!$C$148:$C$153</definedName>
    <definedName name="SAFETY_VEST_MESH_AND_REFLECTIVE">Hoja2!$C$155</definedName>
    <definedName name="SAFETY_VEST_PREMIUM_MESH">Hoja2!$C$154</definedName>
    <definedName name="SAFETY_VEST_PROFESSIONAL">Hoja2!$C$156:$C$157</definedName>
    <definedName name="SCRUBS">Hoja3!$B$73:$B$79</definedName>
    <definedName name="SCRUBS_ALABAMA">Hoja2!$C$209:$C$211</definedName>
    <definedName name="SCRUBS_CHEF_SPECIAL_EDITION_WITH_PIPING">Hoja2!$C$207:$C$208</definedName>
    <definedName name="SCRUBS_HOTELIER_COLLAR_MAO">Hoja2!$C$224</definedName>
    <definedName name="SCRUBS_MEDICAL">Hoja2!$C$212:$C$214</definedName>
    <definedName name="SCRUBS_MEDICAL_LA">Hoja2!$C$215:$C$218</definedName>
    <definedName name="SCRUBS_SURGICAL">Hoja2!$C$219</definedName>
    <definedName name="SCRUBS_UNIVERSAL">Hoja2!$C$220:$C$221</definedName>
    <definedName name="SCRUBS_VERONICA">Hoja2!$C$222:$C$223</definedName>
    <definedName name="SHIRT">Hoja3!$B$5:$B$18</definedName>
    <definedName name="SHIRT_12_OZ_INDUSTRIAL_DENIM">Hoja2!$C$37</definedName>
    <definedName name="SHIRT_7.5_OZ_DENIM_WITH_DUAL_REFLECTIVE">Hoja2!$C$21</definedName>
    <definedName name="SHIRT_7.5_OZ_INDUSTRIAL_DENIM">Hoja2!$C$38</definedName>
    <definedName name="SHIRT_BB_CHECKS_PLAID">Hoja2!$C$49</definedName>
    <definedName name="SHIRT_COLLAR_MAO">Hoja2!$C$47</definedName>
    <definedName name="SHIRT_LONG_SLEEVE_12.5_OZ_DENIM">Hoja2!$C$17</definedName>
    <definedName name="SHIRT_LONG_SLEEVE_4_OZ_DENIM">Hoja2!$C$18</definedName>
    <definedName name="SHIRT_LONG_SLEEVE_4_OZ_DENIM_NEW_MODEL">Hoja2!$C$19</definedName>
    <definedName name="SHIRT_LONG_SLEEVE_7.5_OZ_DENIM">Hoja2!$C$20</definedName>
    <definedName name="SHIRT_LONG_SLEEVE_CHESS_PLAID">Hoja2!$C$6:$C$9</definedName>
    <definedName name="SHIRT_LONG_SLEEVE_DF_FISHERMAN">Hoja2!$C$41:$C$44</definedName>
    <definedName name="SHIRT_LONG_SLEEVE_ITALIAN">Hoja2!$C$45:$C$46</definedName>
    <definedName name="SHIRT_LONG_SLEEVE_PREMIUM_THAI_STRIPES">Hoja2!$C$33:$C$36</definedName>
    <definedName name="SHIRT_LONG_SLEEVE_STRETCH_POPELINE">Hoja2!$C$32</definedName>
    <definedName name="SHIRT_LONG_SLEEVE_THAI_OXFORD">Hoja2!$C$23:$C$31</definedName>
    <definedName name="SHIRT_LONG_SLEEVE_THAI_PLAID">Hoja2!$C$12:$C$16</definedName>
    <definedName name="SHIRT_LONG_SLEEVE_THICK_STRIPES">Hoja2!$C$22</definedName>
    <definedName name="SHIRT_SHORT_SLEEVE_GLORIA">Hoja2!$C$10</definedName>
    <definedName name="SHIRT_SHORT_SLEEVE_THAI_OXFORD">Hoja2!$C$11</definedName>
    <definedName name="SHIRT_THAI_OXFORD_DOUBLE_FUNCTION_SLEEVE">Hoja2!$C$39:$C$40</definedName>
    <definedName name="SHIRT_THAI_OXFORD_SECURITY">Hoja2!$C$48</definedName>
    <definedName name="SHOE">Hoja3!$B$261:$B$264</definedName>
    <definedName name="SHOE_ECONOMICAL_CHEF">Hoja2!$C$568:$C$569</definedName>
    <definedName name="SHOE_MEDICAL">Hoja2!$C$570</definedName>
    <definedName name="SHOE_SAFETY">Hoja2!$C$567</definedName>
    <definedName name="SHOE_WORK">Hoja2!$C$571</definedName>
    <definedName name="SWEATSHIRT">Hoja3!$B$119:$B$122</definedName>
    <definedName name="SWEATSHIRT_PERFORMANCE_MODEL">Hoja2!$C$324</definedName>
    <definedName name="SWEATSHIRT_RECYCLED">Hoja2!$C$326</definedName>
    <definedName name="SWEATSHIRT_UNISEX_BERRYS">Hoja2!$C$325:$C$327</definedName>
    <definedName name="SWEATSHIRT_WITH_HOOD_AND_ZIPPER">Hoja2!$C$323</definedName>
    <definedName name="TAPETE">Hoja3!$B$133</definedName>
    <definedName name="TAPETE_SANITIZANTE_SENCILLO">Hoja2!$C$328</definedName>
    <definedName name="TENIS">Hoja3!$B$261</definedName>
    <definedName name="TERMOMETRO">Hoja3!$B$134</definedName>
    <definedName name="TIE">Hoja3!$B$65</definedName>
    <definedName name="TIE_POLYESTER">Hoja2!$C$191</definedName>
    <definedName name="VEST">Hoja3!$B$35:$B$41</definedName>
    <definedName name="VEST_BOLIVIA">Hoja2!$C$136:$C$137</definedName>
    <definedName name="VEST_BUENOS_AIRES">Hoja2!$C$138</definedName>
    <definedName name="VEST_DUBLIN">Hoja2!$C$139:$C$140</definedName>
    <definedName name="VEST_ELEGANT">Hoja2!$C$141</definedName>
    <definedName name="VEST_LIGHTWEIGHT_POLAR">Hoja2!#REF!</definedName>
    <definedName name="VEST_OSAKA">Hoja2!$C$142</definedName>
    <definedName name="VEST_TOKYO">Hoja2!$C$144:$C$145</definedName>
    <definedName name="VEST_UNISEX_FLEECE_POLAR">Hoja2!$C$143</definedName>
    <definedName name="VEST_URUGUAY">Hoja2!$C$146:$C$147</definedName>
    <definedName name="WINDBREAKER">Hoja3!$B$115:$B$118</definedName>
    <definedName name="WINDBREAKER_HALIFAX">Hoja2!$C$318</definedName>
    <definedName name="WINDBREAKER_NEW_MODEL_SPORT">Hoja2!$C$317</definedName>
    <definedName name="WINDBREAKER_ORION">Hoja2!$C$321:$C$322</definedName>
    <definedName name="WINDBREAKER_SPORT">Hoja2!$C$316</definedName>
    <definedName name="WINDBREAKER_TOLEDO_MODEL">Hoja2!$C$319</definedName>
    <definedName name="WINDBREAKER_TOLEDO_MODEL_WITH_HOOD">Hoja2!$C$320</definedName>
    <definedName name="WOMAN_BLAZER">Hoja3!$B$205</definedName>
    <definedName name="WOMAN_BLAZER_BLAZER">Hoja2!$C$455:$C$456</definedName>
    <definedName name="WOMAN_COAT">Hoja3!$B$168:$B$170</definedName>
    <definedName name="WOMAN_COAT_LONG_SLEEVE_ATENAS">Hoja2!$C$380</definedName>
    <definedName name="WOMAN_COAT_LONG_SLEEVE_STAIN_RESISTANT">Hoja2!$C$379</definedName>
    <definedName name="WOMAN_COAT_NEW_MODEL_EXECUTIVE">Hoja2!$C$378</definedName>
    <definedName name="WOMAN_FACE_MASK">Hoja3!#REF!</definedName>
    <definedName name="WOMAN_FACE_MASK_WITH_TRIPLE_LAYER_SHIELD">Hoja2!$C$457</definedName>
    <definedName name="WOMAN_GUAYABERA">Hoja3!#REF!</definedName>
    <definedName name="WOMAN_GUAYABERA_PREMIUM_100_COTTON_CANVAS">Hoja2!$C$240</definedName>
    <definedName name="WOMAN_INDUSTRIAL_SHIRT">Hoja3!$B$187:$B$188</definedName>
    <definedName name="WOMAN_INDUSTRIAL_SHIRT_LONG_SLEEVE_CHLORINE_RESISTANT_MINER">Hoja2!$C$430</definedName>
    <definedName name="WOMAN_INDUSTRIAL_SHIRT_LONG_SLEEVE_MINER_CHLORINE_RESISTANT">Hoja2!$C$430</definedName>
    <definedName name="WOMAN_INDUSTRIAL_SHIRT_SHORT_SLEEVE_CIRCUIT">Hoja2!$C$429</definedName>
    <definedName name="WOMAN_JACKET">Hoja3!$B$196:$B$204</definedName>
    <definedName name="WOMAN_JACKET_BAJA_CALIFORNIA">Hoja2!$C$441</definedName>
    <definedName name="WOMAN_JACKET_BOLIVIA">Hoja2!$C$442:$C$443</definedName>
    <definedName name="WOMAN_JACKET_BOLIVIA_REFLECTIVE">Hoja2!$C$444</definedName>
    <definedName name="WOMAN_JACKET_BOLIVIA_SPORT">Hoja2!$C$445</definedName>
    <definedName name="WOMAN_JACKET_BUENOS_AIRES">Hoja2!$C$446:$C$447</definedName>
    <definedName name="WOMAN_JACKET_DUBLIN">Hoja2!$C$450:$C$451</definedName>
    <definedName name="WOMAN_JACKET_ELEGANT">Hoja2!$C$452</definedName>
    <definedName name="WOMAN_JACKET_EXECUTIVE_REMOVABLE">Hoja2!$C$448:$C$449</definedName>
    <definedName name="WOMAN_JACKET_OSAKA">Hoja2!$C$453</definedName>
    <definedName name="WOMAN_JACKET_TOKYO">Hoja2!$C$454</definedName>
    <definedName name="WOMAN_PANTS">Hoja3!$B$240:$B$251</definedName>
    <definedName name="WOMAN_PANTS_BUSINESS">Hoja2!$C$522:$C$525</definedName>
    <definedName name="WOMAN_PANTS_CARGO">Hoja2!$C$521</definedName>
    <definedName name="WOMAN_PANTS_COMMANDO_CARGO">Hoja2!$C$548</definedName>
    <definedName name="WOMAN_PANTS_INDUSTRIAL_MEZCLILLA">Hoja2!$C$526</definedName>
    <definedName name="WOMAN_PANTS_LYCRA_MEDICAL">Hoja2!$C$533:$C$536</definedName>
    <definedName name="WOMAN_PANTS_MEDICAL">Hoja2!$C$528:$C$531</definedName>
    <definedName name="WOMAN_PANTS_MIKO_MODEL">Hoja2!$C$540:$C$543</definedName>
    <definedName name="WOMAN_PANTS_MIKO_MODEL_WITH_ZIPPER">Hoja2!$C$544:$C$547</definedName>
    <definedName name="WOMAN_PANTS_NEW_MODEL_INDUSTRIAL_DENIM">Hoja2!$C$527</definedName>
    <definedName name="WOMAN_PANTS_NEW_MODEL_MEDICAL">Hoja2!$C$532</definedName>
    <definedName name="WOMAN_PANTS_NEW_MODEL_STRETCH_DENIM">Hoja2!$C$538:$C$539</definedName>
    <definedName name="WOMAN_PANTS_STRETCH_CORTE_RECTO">Hoja2!$C$549:$C$552</definedName>
    <definedName name="WOMAN_PANTS_STRETCH_DENIM_WITH_GOLDEN_THREAD">Hoja2!$C$537</definedName>
    <definedName name="WOMAN_PANTS_STRETCH_DENIM_WITH_NAVY_THREAD">Hoja2!$C$553</definedName>
    <definedName name="WOMAN_POLO">Hoja3!$B$215:$B$225</definedName>
    <definedName name="WOMAN_POLO_DRY_FIT">Hoja2!$C$478:$C$482</definedName>
    <definedName name="WOMAN_POLO_GOLF_DRY_FIT">Hoja2!$C$486:$C$489</definedName>
    <definedName name="WOMAN_POLO_LONG_SLEEVE">Hoja2!$C$490</definedName>
    <definedName name="WOMAN_POLO_MICROPIQUE_SHORT_SLEEVE_POLO">Hoja2!$C$473:$C$477</definedName>
    <definedName name="WOMAN_POLO_PERFORMANCE">Hoja2!$C$491:$C$493</definedName>
    <definedName name="WOMAN_POLO_PLASCENCIA">Hoja2!$C$494</definedName>
    <definedName name="WOMAN_POLO_PREMIUM_DRY_FIT">Hoja2!$C$483:$C$485</definedName>
    <definedName name="WOMAN_POLO_SHIRT_DRY_FIT">Hoja2!$C$478:$C$482</definedName>
    <definedName name="WOMAN_POLO_SLIM_FIT_VISCOSE">Hoja2!$C$499:$C$501</definedName>
    <definedName name="WOMAN_POLO_USA_DRY_FIT">Hoja2!$C$495:$C$498</definedName>
    <definedName name="WOMAN_POLO_W500">Hoja2!$C$502:$C$507</definedName>
    <definedName name="WOMAN_POLO_W506">Hoja2!$C$508:$C$509</definedName>
    <definedName name="WOMAN_ROUND_NECK_T_SHIRT">Hoja3!$B$185:$B$186</definedName>
    <definedName name="WOMAN_ROUND_NECK_T_SHIRT_LONG_SLEEVE_RECYCLED">Hoja2!$C$426:$C$428</definedName>
    <definedName name="WOMAN_ROUND_NECK_T_SHIRT_SHORT_SLEEVE_RECYCLED">Hoja2!$C$423:$C$425</definedName>
    <definedName name="WOMAN_SCRUBS">Hoja3!$B$206:$B$214</definedName>
    <definedName name="WOMAN_SCRUBS_BOMBAY">Hoja2!$C$458</definedName>
    <definedName name="WOMAN_SCRUBS_HOTELIER">Hoja2!$C$459</definedName>
    <definedName name="WOMAN_SCRUBS_HOTELIER_COLLAR_MAO">Hoja2!$C$471</definedName>
    <definedName name="WOMAN_SCRUBS_HOTELIER_VALLARTA">Hoja2!$C$460</definedName>
    <definedName name="WOMAN_SCRUBS_MEDICAL">Hoja2!$C$461</definedName>
    <definedName name="WOMAN_SCRUBS_MEDICAL_LA">Hoja2!$C$462:$C$465</definedName>
    <definedName name="WOMAN_SCRUBS_SHORT_SLEEVE_MEDICAL">Hoja2!$C$466:$C$467</definedName>
    <definedName name="WOMAN_SCRUBS_SURGICAL">Hoja2!$C$468</definedName>
    <definedName name="WOMAN_SCRUBS_UNIVERSAL">Hoja2!$C$469:$C$470</definedName>
    <definedName name="WOMAN_VEST">Hoja3!$B$189:$B$195</definedName>
    <definedName name="WOMAN_VEST_BOLIVIA">Hoja2!$C$431:$C$432</definedName>
    <definedName name="WOMAN_VEST_BUENOS_AIRES">Hoja2!$C$433</definedName>
    <definedName name="WOMAN_VEST_DUBLIN">Hoja2!$C$434:$C$435</definedName>
    <definedName name="WOMAN_VEST_ELEGANT">Hoja2!$C$436</definedName>
    <definedName name="WOMAN_VEST_MEDELLIN">Hoja2!$C$437</definedName>
    <definedName name="WOMAN_VEST_OSAKA">Hoja2!$C$438</definedName>
    <definedName name="WOMAN_VEST_TOKYO">Hoja2!$C$439:$C$440</definedName>
    <definedName name="WOMAN_WINDBREAKER">Hoja3!$B$226:$B$229</definedName>
    <definedName name="WOMAN_WINDBREAKER_HALIFAX">Hoja2!$C$510</definedName>
    <definedName name="WOMAN_WINDBREAKER_ORION">Hoja2!$C$513:$C$514</definedName>
    <definedName name="WOMAN_WINDBREAKER_TOLEDO_MODEL">Hoja2!$C$511</definedName>
    <definedName name="WOMAN_WINDBREAKER_TOLEDO_MODEL_WITH_HOOD">Hoja2!$C$512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7" i="20" l="1"/>
  <c r="D366" i="20"/>
  <c r="D566" i="20" l="1"/>
  <c r="D565" i="20"/>
  <c r="D553" i="20"/>
  <c r="D532" i="20"/>
  <c r="D471" i="20"/>
  <c r="D422" i="20"/>
  <c r="D408" i="20"/>
  <c r="D384" i="20"/>
  <c r="D372" i="20"/>
  <c r="D356" i="20"/>
  <c r="D342" i="20"/>
  <c r="D315" i="20"/>
  <c r="D224" i="20"/>
  <c r="D49" i="20"/>
  <c r="D30" i="20"/>
  <c r="D9" i="20"/>
  <c r="D544" i="20" l="1"/>
  <c r="D545" i="20"/>
  <c r="D546" i="20"/>
  <c r="D547" i="20"/>
  <c r="D456" i="20"/>
  <c r="D418" i="20"/>
  <c r="D365" i="20"/>
  <c r="D283" i="20"/>
  <c r="D271" i="20"/>
  <c r="D183" i="20"/>
  <c r="D161" i="20"/>
  <c r="D110" i="20"/>
  <c r="D48" i="20"/>
  <c r="D44" i="20"/>
  <c r="D503" i="20"/>
  <c r="D114" i="20"/>
  <c r="D113" i="20"/>
  <c r="D112" i="20"/>
  <c r="D111" i="20"/>
  <c r="D109" i="20"/>
  <c r="D108" i="20"/>
  <c r="D107" i="20"/>
  <c r="D106" i="20"/>
  <c r="D447" i="20"/>
  <c r="D512" i="20"/>
  <c r="D440" i="20"/>
  <c r="D435" i="20"/>
  <c r="D434" i="20"/>
  <c r="D433" i="20"/>
  <c r="D326" i="20"/>
  <c r="D320" i="20"/>
  <c r="D174" i="20"/>
  <c r="D170" i="20"/>
  <c r="D145" i="20"/>
  <c r="D140" i="20"/>
  <c r="D139" i="20"/>
  <c r="D138" i="20"/>
  <c r="D455" i="20" l="1"/>
  <c r="D438" i="20"/>
  <c r="D421" i="20"/>
  <c r="D420" i="20"/>
  <c r="D419" i="20"/>
  <c r="D142" i="20"/>
  <c r="D47" i="20"/>
  <c r="D46" i="20"/>
  <c r="D45" i="20"/>
  <c r="D571" i="20"/>
  <c r="D570" i="20"/>
  <c r="L1" i="24"/>
  <c r="I1" i="24"/>
  <c r="Q2" i="23"/>
  <c r="B46" i="23"/>
  <c r="B45" i="23"/>
  <c r="B44" i="23"/>
  <c r="B43" i="23"/>
  <c r="B42" i="23"/>
  <c r="B41" i="23"/>
  <c r="B40" i="23"/>
  <c r="B39" i="23"/>
  <c r="B38" i="23"/>
  <c r="B37" i="23"/>
  <c r="B36" i="23"/>
  <c r="B35" i="23"/>
  <c r="B34" i="23"/>
  <c r="B33" i="23"/>
  <c r="B32" i="23"/>
  <c r="B31" i="23"/>
  <c r="B30" i="23"/>
  <c r="B29" i="23"/>
  <c r="B25" i="23"/>
  <c r="B24" i="23"/>
  <c r="B23" i="23"/>
  <c r="B22" i="23"/>
  <c r="B21" i="23"/>
  <c r="B20" i="23"/>
  <c r="B19" i="23"/>
  <c r="B18" i="23"/>
  <c r="B17" i="23"/>
  <c r="B16" i="23"/>
  <c r="B15" i="23"/>
  <c r="B14" i="23"/>
  <c r="B13" i="23"/>
  <c r="B12" i="23"/>
  <c r="B11" i="23"/>
  <c r="B10" i="23"/>
  <c r="B9" i="23"/>
  <c r="B8" i="23"/>
  <c r="B7" i="23"/>
  <c r="B47" i="23" s="1"/>
  <c r="B106" i="22"/>
  <c r="Y106" i="22" s="1"/>
  <c r="B105" i="22"/>
  <c r="Y105" i="22" s="1"/>
  <c r="X104" i="22"/>
  <c r="Y104" i="22" s="1"/>
  <c r="C100" i="22"/>
  <c r="C99" i="22"/>
  <c r="C98" i="22"/>
  <c r="W98" i="22" s="1"/>
  <c r="Y98" i="22" s="1"/>
  <c r="C97" i="22"/>
  <c r="C96" i="22"/>
  <c r="Y96" i="22" s="1"/>
  <c r="C94" i="22"/>
  <c r="Y94" i="22" s="1"/>
  <c r="C93" i="22"/>
  <c r="Y93" i="22" s="1"/>
  <c r="C92" i="22"/>
  <c r="Y92" i="22" s="1"/>
  <c r="C91" i="22"/>
  <c r="Y91" i="22" s="1"/>
  <c r="C90" i="22"/>
  <c r="Y90" i="22" s="1"/>
  <c r="C89" i="22"/>
  <c r="Y89" i="22" s="1"/>
  <c r="C88" i="22"/>
  <c r="Y88" i="22" s="1"/>
  <c r="C87" i="22"/>
  <c r="Y87" i="22" s="1"/>
  <c r="C86" i="22"/>
  <c r="Y86" i="22" s="1"/>
  <c r="C85" i="22"/>
  <c r="Y85" i="22" s="1"/>
  <c r="C84" i="22"/>
  <c r="Y84" i="22" s="1"/>
  <c r="C83" i="22"/>
  <c r="Y83" i="22" s="1"/>
  <c r="Y82" i="22"/>
  <c r="C82" i="22"/>
  <c r="Y81" i="22"/>
  <c r="C81" i="22"/>
  <c r="C80" i="22"/>
  <c r="Y80" i="22" s="1"/>
  <c r="C78" i="22"/>
  <c r="Y78" i="22" s="1"/>
  <c r="Y77" i="22"/>
  <c r="C77" i="22"/>
  <c r="C76" i="22"/>
  <c r="Y76" i="22" s="1"/>
  <c r="C75" i="22"/>
  <c r="Y75" i="22" s="1"/>
  <c r="C74" i="22"/>
  <c r="Y74" i="22" s="1"/>
  <c r="C73" i="22"/>
  <c r="Y73" i="22" s="1"/>
  <c r="C72" i="22"/>
  <c r="Y72" i="22" s="1"/>
  <c r="C71" i="22"/>
  <c r="Y71" i="22" s="1"/>
  <c r="C70" i="22"/>
  <c r="Y70" i="22" s="1"/>
  <c r="C69" i="22"/>
  <c r="Y69" i="22" s="1"/>
  <c r="C68" i="22"/>
  <c r="Y68" i="22" s="1"/>
  <c r="C67" i="22"/>
  <c r="Y67" i="22" s="1"/>
  <c r="C66" i="22"/>
  <c r="Y66" i="22" s="1"/>
  <c r="Y65" i="22"/>
  <c r="C65" i="22"/>
  <c r="Y64" i="22"/>
  <c r="C64" i="22"/>
  <c r="C62" i="22"/>
  <c r="Y62" i="22" s="1"/>
  <c r="C61" i="22"/>
  <c r="Y61" i="22" s="1"/>
  <c r="C60" i="22"/>
  <c r="Y60" i="22" s="1"/>
  <c r="C59" i="22"/>
  <c r="Y59" i="22" s="1"/>
  <c r="C58" i="22"/>
  <c r="Y58" i="22" s="1"/>
  <c r="C57" i="22"/>
  <c r="Y57" i="22" s="1"/>
  <c r="C56" i="22"/>
  <c r="Y56" i="22" s="1"/>
  <c r="C55" i="22"/>
  <c r="Y55" i="22" s="1"/>
  <c r="C54" i="22"/>
  <c r="Y54" i="22" s="1"/>
  <c r="C53" i="22"/>
  <c r="Y53" i="22" s="1"/>
  <c r="C52" i="22"/>
  <c r="Y52" i="22" s="1"/>
  <c r="Y51" i="22"/>
  <c r="C51" i="22"/>
  <c r="C50" i="22"/>
  <c r="Y50" i="22" s="1"/>
  <c r="C49" i="22"/>
  <c r="Y49" i="22" s="1"/>
  <c r="Y48" i="22"/>
  <c r="C48" i="22"/>
  <c r="C46" i="22"/>
  <c r="Y46" i="22" s="1"/>
  <c r="C45" i="22"/>
  <c r="Y45" i="22" s="1"/>
  <c r="C44" i="22"/>
  <c r="Y44" i="22" s="1"/>
  <c r="C43" i="22"/>
  <c r="Y43" i="22" s="1"/>
  <c r="C42" i="22"/>
  <c r="Y42" i="22" s="1"/>
  <c r="C41" i="22"/>
  <c r="Y41" i="22" s="1"/>
  <c r="C40" i="22"/>
  <c r="Y40" i="22" s="1"/>
  <c r="C39" i="22"/>
  <c r="Y39" i="22" s="1"/>
  <c r="C38" i="22"/>
  <c r="Y38" i="22" s="1"/>
  <c r="C37" i="22"/>
  <c r="Y37" i="22" s="1"/>
  <c r="C36" i="22"/>
  <c r="Y36" i="22" s="1"/>
  <c r="Y35" i="22"/>
  <c r="C35" i="22"/>
  <c r="Y34" i="22"/>
  <c r="C34" i="22"/>
  <c r="C33" i="22"/>
  <c r="Y33" i="22" s="1"/>
  <c r="C32" i="22"/>
  <c r="Y32" i="22" s="1"/>
  <c r="X27" i="22"/>
  <c r="N26" i="22"/>
  <c r="E26" i="22"/>
  <c r="N25" i="22"/>
  <c r="E25" i="22"/>
  <c r="E24" i="22"/>
  <c r="N23" i="22"/>
  <c r="E23" i="22"/>
  <c r="N22" i="22"/>
  <c r="E22" i="22"/>
  <c r="S19" i="22"/>
  <c r="S18" i="22"/>
  <c r="S17" i="22"/>
  <c r="S15" i="22"/>
  <c r="X14" i="22"/>
  <c r="X17" i="22" s="1"/>
  <c r="W97" i="22" l="1"/>
  <c r="Y97" i="22" s="1"/>
  <c r="W100" i="22"/>
  <c r="Y100" i="22" s="1"/>
  <c r="W99" i="22"/>
  <c r="Y99" i="22" s="1"/>
  <c r="B102" i="22"/>
  <c r="B103" i="22" s="1"/>
  <c r="X103" i="22" s="1"/>
  <c r="Y103" i="22" s="1"/>
  <c r="Y107" i="22" l="1"/>
  <c r="Y109" i="22" l="1"/>
  <c r="Y111" i="22" s="1"/>
  <c r="S14" i="22" l="1"/>
  <c r="T109" i="22"/>
  <c r="T111" i="22" s="1"/>
  <c r="D273" i="20" l="1"/>
  <c r="D182" i="20"/>
  <c r="D21" i="20"/>
  <c r="D501" i="20"/>
  <c r="D500" i="20"/>
  <c r="D499" i="20"/>
  <c r="D291" i="20"/>
  <c r="D292" i="20"/>
  <c r="D293" i="20"/>
  <c r="D127" i="20"/>
  <c r="D126" i="20"/>
  <c r="D125" i="20"/>
  <c r="D451" i="20" l="1"/>
  <c r="D450" i="20"/>
  <c r="D175" i="20" l="1"/>
  <c r="D548" i="20"/>
  <c r="D416" i="20" l="1"/>
  <c r="D42" i="20" l="1"/>
  <c r="D211" i="20"/>
  <c r="D210" i="20"/>
  <c r="D209" i="20"/>
  <c r="D358" i="20"/>
  <c r="D534" i="20"/>
  <c r="D216" i="20"/>
  <c r="D564" i="20" l="1"/>
  <c r="D463" i="20"/>
  <c r="D235" i="20"/>
  <c r="D234" i="20"/>
  <c r="D233" i="20"/>
  <c r="D232" i="20"/>
  <c r="D236" i="20"/>
  <c r="D231" i="20"/>
  <c r="D230" i="20"/>
  <c r="D340" i="20"/>
  <c r="D339" i="20"/>
  <c r="D417" i="20"/>
  <c r="D415" i="20"/>
  <c r="D414" i="20"/>
  <c r="D43" i="20"/>
  <c r="D41" i="20"/>
  <c r="D559" i="20"/>
  <c r="D560" i="20"/>
  <c r="D561" i="20"/>
  <c r="D562" i="20"/>
  <c r="D563" i="20"/>
  <c r="D567" i="20"/>
  <c r="D568" i="20"/>
  <c r="D569" i="20"/>
  <c r="D521" i="20"/>
  <c r="D522" i="20"/>
  <c r="D523" i="20"/>
  <c r="D524" i="20"/>
  <c r="D525" i="20"/>
  <c r="D526" i="20"/>
  <c r="D527" i="20"/>
  <c r="D528" i="20"/>
  <c r="D529" i="20"/>
  <c r="D530" i="20"/>
  <c r="D531" i="20"/>
  <c r="D533" i="20"/>
  <c r="D535" i="20"/>
  <c r="D536" i="20"/>
  <c r="D537" i="20"/>
  <c r="D538" i="20"/>
  <c r="D539" i="20"/>
  <c r="D540" i="20"/>
  <c r="D541" i="20"/>
  <c r="D542" i="20"/>
  <c r="D543" i="20"/>
  <c r="D549" i="20"/>
  <c r="D550" i="20"/>
  <c r="D551" i="20"/>
  <c r="D552" i="20"/>
  <c r="D378" i="20"/>
  <c r="D379" i="20"/>
  <c r="D380" i="20"/>
  <c r="D381" i="20"/>
  <c r="D382" i="20"/>
  <c r="D383" i="20"/>
  <c r="D385" i="20"/>
  <c r="D386" i="20"/>
  <c r="D387" i="20"/>
  <c r="D388" i="20"/>
  <c r="D389" i="20"/>
  <c r="D390" i="20"/>
  <c r="D391" i="20"/>
  <c r="D392" i="20"/>
  <c r="D393" i="20"/>
  <c r="D394" i="20"/>
  <c r="D395" i="20"/>
  <c r="D396" i="20"/>
  <c r="D397" i="20"/>
  <c r="D398" i="20"/>
  <c r="D399" i="20"/>
  <c r="D400" i="20"/>
  <c r="D401" i="20"/>
  <c r="D402" i="20"/>
  <c r="D403" i="20"/>
  <c r="D404" i="20"/>
  <c r="D405" i="20"/>
  <c r="D406" i="20"/>
  <c r="D407" i="20"/>
  <c r="D409" i="20"/>
  <c r="D410" i="20"/>
  <c r="D411" i="20"/>
  <c r="D412" i="20"/>
  <c r="D413" i="20"/>
  <c r="D423" i="20"/>
  <c r="D424" i="20"/>
  <c r="D425" i="20"/>
  <c r="D426" i="20"/>
  <c r="D427" i="20"/>
  <c r="D428" i="20"/>
  <c r="D429" i="20"/>
  <c r="D430" i="20"/>
  <c r="D431" i="20"/>
  <c r="D432" i="20"/>
  <c r="D436" i="20"/>
  <c r="D437" i="20"/>
  <c r="D439" i="20"/>
  <c r="D441" i="20"/>
  <c r="D442" i="20"/>
  <c r="D443" i="20"/>
  <c r="D444" i="20"/>
  <c r="D445" i="20"/>
  <c r="D446" i="20"/>
  <c r="D448" i="20"/>
  <c r="D449" i="20"/>
  <c r="D452" i="20"/>
  <c r="D453" i="20"/>
  <c r="D454" i="20"/>
  <c r="D457" i="20"/>
  <c r="D458" i="20"/>
  <c r="D459" i="20"/>
  <c r="D460" i="20"/>
  <c r="D462" i="20"/>
  <c r="D464" i="20"/>
  <c r="D461" i="20"/>
  <c r="D465" i="20"/>
  <c r="D466" i="20"/>
  <c r="D467" i="20"/>
  <c r="D468" i="20"/>
  <c r="D469" i="20"/>
  <c r="D470" i="20"/>
  <c r="D472" i="20"/>
  <c r="D473" i="20"/>
  <c r="D474" i="20"/>
  <c r="D475" i="20"/>
  <c r="D476" i="20"/>
  <c r="D477" i="20"/>
  <c r="D478" i="20"/>
  <c r="D479" i="20"/>
  <c r="D480" i="20"/>
  <c r="D481" i="20"/>
  <c r="D482" i="20"/>
  <c r="D483" i="20"/>
  <c r="D484" i="20"/>
  <c r="D485" i="20"/>
  <c r="D486" i="20"/>
  <c r="D487" i="20"/>
  <c r="D488" i="20"/>
  <c r="D489" i="20"/>
  <c r="D490" i="20"/>
  <c r="D491" i="20"/>
  <c r="D492" i="20"/>
  <c r="D493" i="20"/>
  <c r="D494" i="20"/>
  <c r="D495" i="20"/>
  <c r="D496" i="20"/>
  <c r="D497" i="20"/>
  <c r="D498" i="20"/>
  <c r="D502" i="20"/>
  <c r="D504" i="20"/>
  <c r="D505" i="20"/>
  <c r="D506" i="20"/>
  <c r="D507" i="20"/>
  <c r="D508" i="20"/>
  <c r="D509" i="20"/>
  <c r="D510" i="20"/>
  <c r="D511" i="20"/>
  <c r="D513" i="20"/>
  <c r="D514" i="20"/>
  <c r="D515" i="20"/>
  <c r="D516" i="20"/>
  <c r="D517" i="20"/>
  <c r="D333" i="20"/>
  <c r="D334" i="20"/>
  <c r="D335" i="20"/>
  <c r="D336" i="20"/>
  <c r="D337" i="20"/>
  <c r="D338" i="20"/>
  <c r="D341" i="20"/>
  <c r="D343" i="20"/>
  <c r="D344" i="20"/>
  <c r="D345" i="20"/>
  <c r="D346" i="20"/>
  <c r="D347" i="20"/>
  <c r="D348" i="20"/>
  <c r="D349" i="20"/>
  <c r="D350" i="20"/>
  <c r="D351" i="20"/>
  <c r="D352" i="20"/>
  <c r="D353" i="20"/>
  <c r="D354" i="20"/>
  <c r="D355" i="20"/>
  <c r="D357" i="20"/>
  <c r="D359" i="20"/>
  <c r="D360" i="20"/>
  <c r="D361" i="20"/>
  <c r="D362" i="20"/>
  <c r="D363" i="20"/>
  <c r="D364" i="20"/>
  <c r="D368" i="20"/>
  <c r="D369" i="20"/>
  <c r="D370" i="20"/>
  <c r="D371" i="20"/>
  <c r="D3" i="20"/>
  <c r="D4" i="20"/>
  <c r="D5" i="20"/>
  <c r="D6" i="20"/>
  <c r="D7" i="20"/>
  <c r="D8" i="20"/>
  <c r="D10" i="20"/>
  <c r="D11" i="20"/>
  <c r="D12" i="20"/>
  <c r="D13" i="20"/>
  <c r="D14" i="20"/>
  <c r="D15" i="20"/>
  <c r="D16" i="20"/>
  <c r="D17" i="20"/>
  <c r="D18" i="20"/>
  <c r="D19" i="20"/>
  <c r="D20" i="20"/>
  <c r="D22" i="20"/>
  <c r="D23" i="20"/>
  <c r="D24" i="20"/>
  <c r="D25" i="20"/>
  <c r="D26" i="20"/>
  <c r="D27" i="20"/>
  <c r="D28" i="20"/>
  <c r="D29" i="20"/>
  <c r="D31" i="20"/>
  <c r="D32" i="20"/>
  <c r="D33" i="20"/>
  <c r="D34" i="20"/>
  <c r="D35" i="20"/>
  <c r="D36" i="20"/>
  <c r="D37" i="20"/>
  <c r="D38" i="20"/>
  <c r="D39" i="20"/>
  <c r="D40" i="20"/>
  <c r="D50" i="20"/>
  <c r="D51" i="20"/>
  <c r="D52" i="20"/>
  <c r="D53" i="20"/>
  <c r="D54" i="20"/>
  <c r="D55" i="20"/>
  <c r="D56" i="20"/>
  <c r="D57" i="20"/>
  <c r="D58" i="20"/>
  <c r="D59" i="20"/>
  <c r="D60" i="20"/>
  <c r="D61" i="20"/>
  <c r="D62" i="20"/>
  <c r="D63" i="20"/>
  <c r="D64" i="20"/>
  <c r="D65" i="20"/>
  <c r="D66" i="20"/>
  <c r="D67" i="20"/>
  <c r="D68" i="20"/>
  <c r="D69" i="20"/>
  <c r="D70" i="20"/>
  <c r="D71" i="20"/>
  <c r="D72" i="20"/>
  <c r="D73" i="20"/>
  <c r="D74" i="20"/>
  <c r="D75" i="20"/>
  <c r="D76" i="20"/>
  <c r="D77" i="20"/>
  <c r="D78" i="20"/>
  <c r="D79" i="20"/>
  <c r="D80" i="20"/>
  <c r="D81" i="20"/>
  <c r="D82" i="20"/>
  <c r="D83" i="20"/>
  <c r="D84" i="20"/>
  <c r="D85" i="20"/>
  <c r="D86" i="20"/>
  <c r="D87" i="20"/>
  <c r="D88" i="20"/>
  <c r="D89" i="20"/>
  <c r="D90" i="20"/>
  <c r="D91" i="20"/>
  <c r="D92" i="20"/>
  <c r="D93" i="20"/>
  <c r="D94" i="20"/>
  <c r="D95" i="20"/>
  <c r="D96" i="20"/>
  <c r="D97" i="20"/>
  <c r="D98" i="20"/>
  <c r="D99" i="20"/>
  <c r="D100" i="20"/>
  <c r="D101" i="20"/>
  <c r="D102" i="20"/>
  <c r="D103" i="20"/>
  <c r="D104" i="20"/>
  <c r="D105" i="20"/>
  <c r="D115" i="20"/>
  <c r="D116" i="20"/>
  <c r="D117" i="20"/>
  <c r="D118" i="20"/>
  <c r="D119" i="20"/>
  <c r="D120" i="20"/>
  <c r="D121" i="20"/>
  <c r="D122" i="20"/>
  <c r="D123" i="20"/>
  <c r="D124" i="20"/>
  <c r="D128" i="20"/>
  <c r="D129" i="20"/>
  <c r="D130" i="20"/>
  <c r="D131" i="20"/>
  <c r="D132" i="20"/>
  <c r="D133" i="20"/>
  <c r="D134" i="20"/>
  <c r="D135" i="20"/>
  <c r="D136" i="20"/>
  <c r="D137" i="20"/>
  <c r="D141" i="20"/>
  <c r="D143" i="20"/>
  <c r="D144" i="20"/>
  <c r="D146" i="20"/>
  <c r="D147" i="20"/>
  <c r="D148" i="20"/>
  <c r="D149" i="20"/>
  <c r="D150" i="20"/>
  <c r="D151" i="20"/>
  <c r="D152" i="20"/>
  <c r="D153" i="20"/>
  <c r="D154" i="20"/>
  <c r="D155" i="20"/>
  <c r="D156" i="20"/>
  <c r="D157" i="20"/>
  <c r="D158" i="20"/>
  <c r="D159" i="20"/>
  <c r="D160" i="20"/>
  <c r="D162" i="20"/>
  <c r="D163" i="20"/>
  <c r="D164" i="20"/>
  <c r="D165" i="20"/>
  <c r="D166" i="20"/>
  <c r="D167" i="20"/>
  <c r="D168" i="20"/>
  <c r="D169" i="20"/>
  <c r="D171" i="20"/>
  <c r="D172" i="20"/>
  <c r="D173" i="20"/>
  <c r="D176" i="20"/>
  <c r="D177" i="20"/>
  <c r="D178" i="20"/>
  <c r="D179" i="20"/>
  <c r="D180" i="20"/>
  <c r="D181" i="20"/>
  <c r="D184" i="20"/>
  <c r="D185" i="20"/>
  <c r="D186" i="20"/>
  <c r="D187" i="20"/>
  <c r="D188" i="20"/>
  <c r="D189" i="20"/>
  <c r="D190" i="20"/>
  <c r="D191" i="20"/>
  <c r="D192" i="20"/>
  <c r="D193" i="20"/>
  <c r="D194" i="20"/>
  <c r="D195" i="20"/>
  <c r="D196" i="20"/>
  <c r="D197" i="20"/>
  <c r="D198" i="20"/>
  <c r="D199" i="20"/>
  <c r="D200" i="20"/>
  <c r="D201" i="20"/>
  <c r="D202" i="20"/>
  <c r="D203" i="20"/>
  <c r="D204" i="20"/>
  <c r="D205" i="20"/>
  <c r="D206" i="20"/>
  <c r="D207" i="20"/>
  <c r="D208" i="20"/>
  <c r="D212" i="20"/>
  <c r="D215" i="20"/>
  <c r="D213" i="20"/>
  <c r="D217" i="20"/>
  <c r="D214" i="20"/>
  <c r="D218" i="20"/>
  <c r="D219" i="20"/>
  <c r="D220" i="20"/>
  <c r="D221" i="20"/>
  <c r="D222" i="20"/>
  <c r="D223" i="20"/>
  <c r="D225" i="20"/>
  <c r="D226" i="20"/>
  <c r="D227" i="20"/>
  <c r="D228" i="20"/>
  <c r="D229" i="20"/>
  <c r="D237" i="20"/>
  <c r="D238" i="20"/>
  <c r="D239" i="20"/>
  <c r="D240" i="20"/>
  <c r="D241" i="20"/>
  <c r="D242" i="20"/>
  <c r="D243" i="20"/>
  <c r="D244" i="20"/>
  <c r="D245" i="20"/>
  <c r="D246" i="20"/>
  <c r="D247" i="20"/>
  <c r="D248" i="20"/>
  <c r="D249" i="20"/>
  <c r="D250" i="20"/>
  <c r="D251" i="20"/>
  <c r="D252" i="20"/>
  <c r="D253" i="20"/>
  <c r="D254" i="20"/>
  <c r="D255" i="20"/>
  <c r="D256" i="20"/>
  <c r="D257" i="20"/>
  <c r="D258" i="20"/>
  <c r="D259" i="20"/>
  <c r="D260" i="20"/>
  <c r="D261" i="20"/>
  <c r="D262" i="20"/>
  <c r="D263" i="20"/>
  <c r="D264" i="20"/>
  <c r="D265" i="20"/>
  <c r="D266" i="20"/>
  <c r="D267" i="20"/>
  <c r="D268" i="20"/>
  <c r="D269" i="20"/>
  <c r="D270" i="20"/>
  <c r="D272" i="20"/>
  <c r="D274" i="20"/>
  <c r="D275" i="20"/>
  <c r="D276" i="20"/>
  <c r="D277" i="20"/>
  <c r="D278" i="20"/>
  <c r="D279" i="20"/>
  <c r="D280" i="20"/>
  <c r="D281" i="20"/>
  <c r="D282" i="20"/>
  <c r="D284" i="20"/>
  <c r="D285" i="20"/>
  <c r="D286" i="20"/>
  <c r="D287" i="20"/>
  <c r="D288" i="20"/>
  <c r="D289" i="20"/>
  <c r="D290" i="20"/>
  <c r="D294" i="20"/>
  <c r="D295" i="20"/>
  <c r="D296" i="20"/>
  <c r="D297" i="20"/>
  <c r="D298" i="20"/>
  <c r="D299" i="20"/>
  <c r="D300" i="20"/>
  <c r="D301" i="20"/>
  <c r="D302" i="20"/>
  <c r="D303" i="20"/>
  <c r="D304" i="20"/>
  <c r="D305" i="20"/>
  <c r="D306" i="20"/>
  <c r="D307" i="20"/>
  <c r="D308" i="20"/>
  <c r="D309" i="20"/>
  <c r="D310" i="20"/>
  <c r="D311" i="20"/>
  <c r="D312" i="20"/>
  <c r="D313" i="20"/>
  <c r="D314" i="20"/>
  <c r="D316" i="20"/>
  <c r="D317" i="20"/>
  <c r="D318" i="20"/>
  <c r="D319" i="20"/>
  <c r="D321" i="20"/>
  <c r="D322" i="20"/>
  <c r="D323" i="20"/>
  <c r="D324" i="20"/>
  <c r="D325" i="20"/>
  <c r="D327" i="20"/>
  <c r="D328" i="20"/>
  <c r="D329" i="20"/>
  <c r="D56" i="16"/>
  <c r="Q75" i="16"/>
  <c r="J75" i="16"/>
  <c r="K75" i="16"/>
  <c r="N2" i="16"/>
  <c r="R3" i="16"/>
  <c r="R1" i="16"/>
  <c r="B2" i="16"/>
  <c r="E1" i="16"/>
  <c r="A35" i="16"/>
  <c r="V74" i="16"/>
  <c r="U74" i="16"/>
  <c r="T74" i="16"/>
  <c r="S74" i="16"/>
  <c r="R74" i="16"/>
  <c r="Q74" i="16"/>
  <c r="P74" i="16"/>
  <c r="O74" i="16"/>
  <c r="N74" i="16"/>
  <c r="M74" i="16"/>
  <c r="L74" i="16"/>
  <c r="I74" i="16"/>
  <c r="E74" i="16"/>
  <c r="D74" i="16"/>
  <c r="B74" i="16"/>
  <c r="A74" i="16"/>
  <c r="V73" i="16"/>
  <c r="U73" i="16"/>
  <c r="T73" i="16"/>
  <c r="S73" i="16"/>
  <c r="R73" i="16"/>
  <c r="Q73" i="16"/>
  <c r="P73" i="16"/>
  <c r="O73" i="16"/>
  <c r="N73" i="16"/>
  <c r="M73" i="16"/>
  <c r="L73" i="16"/>
  <c r="I73" i="16"/>
  <c r="E73" i="16"/>
  <c r="D73" i="16"/>
  <c r="B73" i="16"/>
  <c r="A73" i="16"/>
  <c r="V72" i="16"/>
  <c r="U72" i="16"/>
  <c r="T72" i="16"/>
  <c r="S72" i="16"/>
  <c r="R72" i="16"/>
  <c r="Q72" i="16"/>
  <c r="P72" i="16"/>
  <c r="O72" i="16"/>
  <c r="N72" i="16"/>
  <c r="M72" i="16"/>
  <c r="L72" i="16"/>
  <c r="I72" i="16"/>
  <c r="E72" i="16"/>
  <c r="D72" i="16"/>
  <c r="B72" i="16"/>
  <c r="A72" i="16"/>
  <c r="V71" i="16"/>
  <c r="U71" i="16"/>
  <c r="T71" i="16"/>
  <c r="S71" i="16"/>
  <c r="R71" i="16"/>
  <c r="Q71" i="16"/>
  <c r="P71" i="16"/>
  <c r="O71" i="16"/>
  <c r="N71" i="16"/>
  <c r="M71" i="16"/>
  <c r="L71" i="16"/>
  <c r="I71" i="16"/>
  <c r="E71" i="16"/>
  <c r="D71" i="16"/>
  <c r="B71" i="16"/>
  <c r="A71" i="16"/>
  <c r="V70" i="16"/>
  <c r="U70" i="16"/>
  <c r="T70" i="16"/>
  <c r="S70" i="16"/>
  <c r="R70" i="16"/>
  <c r="Q70" i="16"/>
  <c r="P70" i="16"/>
  <c r="O70" i="16"/>
  <c r="N70" i="16"/>
  <c r="M70" i="16"/>
  <c r="L70" i="16"/>
  <c r="I70" i="16"/>
  <c r="E70" i="16"/>
  <c r="D70" i="16"/>
  <c r="B70" i="16"/>
  <c r="A70" i="16"/>
  <c r="V68" i="16"/>
  <c r="U68" i="16"/>
  <c r="T68" i="16"/>
  <c r="S68" i="16"/>
  <c r="R68" i="16"/>
  <c r="Q68" i="16"/>
  <c r="P68" i="16"/>
  <c r="O68" i="16"/>
  <c r="N68" i="16"/>
  <c r="M68" i="16"/>
  <c r="L68" i="16"/>
  <c r="I68" i="16"/>
  <c r="E68" i="16"/>
  <c r="D68" i="16"/>
  <c r="B68" i="16"/>
  <c r="A68" i="16"/>
  <c r="V67" i="16"/>
  <c r="U67" i="16"/>
  <c r="T67" i="16"/>
  <c r="S67" i="16"/>
  <c r="R67" i="16"/>
  <c r="Q67" i="16"/>
  <c r="P67" i="16"/>
  <c r="O67" i="16"/>
  <c r="N67" i="16"/>
  <c r="M67" i="16"/>
  <c r="L67" i="16"/>
  <c r="I67" i="16"/>
  <c r="E67" i="16"/>
  <c r="D67" i="16"/>
  <c r="B67" i="16"/>
  <c r="A67" i="16"/>
  <c r="V66" i="16"/>
  <c r="U66" i="16"/>
  <c r="T66" i="16"/>
  <c r="S66" i="16"/>
  <c r="R66" i="16"/>
  <c r="Q66" i="16"/>
  <c r="P66" i="16"/>
  <c r="O66" i="16"/>
  <c r="N66" i="16"/>
  <c r="M66" i="16"/>
  <c r="L66" i="16"/>
  <c r="I66" i="16"/>
  <c r="E66" i="16"/>
  <c r="D66" i="16"/>
  <c r="B66" i="16"/>
  <c r="A66" i="16"/>
  <c r="V65" i="16"/>
  <c r="U65" i="16"/>
  <c r="T65" i="16"/>
  <c r="S65" i="16"/>
  <c r="R65" i="16"/>
  <c r="Q65" i="16"/>
  <c r="P65" i="16"/>
  <c r="O65" i="16"/>
  <c r="N65" i="16"/>
  <c r="M65" i="16"/>
  <c r="L65" i="16"/>
  <c r="I65" i="16"/>
  <c r="E65" i="16"/>
  <c r="D65" i="16"/>
  <c r="B65" i="16"/>
  <c r="A65" i="16"/>
  <c r="V64" i="16"/>
  <c r="U64" i="16"/>
  <c r="T64" i="16"/>
  <c r="S64" i="16"/>
  <c r="R64" i="16"/>
  <c r="Q64" i="16"/>
  <c r="P64" i="16"/>
  <c r="O64" i="16"/>
  <c r="N64" i="16"/>
  <c r="M64" i="16"/>
  <c r="L64" i="16"/>
  <c r="I64" i="16"/>
  <c r="E64" i="16"/>
  <c r="D64" i="16"/>
  <c r="B64" i="16"/>
  <c r="A64" i="16"/>
  <c r="V63" i="16"/>
  <c r="U63" i="16"/>
  <c r="T63" i="16"/>
  <c r="S63" i="16"/>
  <c r="R63" i="16"/>
  <c r="Q63" i="16"/>
  <c r="P63" i="16"/>
  <c r="O63" i="16"/>
  <c r="N63" i="16"/>
  <c r="M63" i="16"/>
  <c r="L63" i="16"/>
  <c r="I63" i="16"/>
  <c r="E63" i="16"/>
  <c r="D63" i="16"/>
  <c r="B63" i="16"/>
  <c r="A63" i="16"/>
  <c r="V62" i="16"/>
  <c r="U62" i="16"/>
  <c r="T62" i="16"/>
  <c r="S62" i="16"/>
  <c r="R62" i="16"/>
  <c r="Q62" i="16"/>
  <c r="P62" i="16"/>
  <c r="O62" i="16"/>
  <c r="N62" i="16"/>
  <c r="M62" i="16"/>
  <c r="L62" i="16"/>
  <c r="I62" i="16"/>
  <c r="E62" i="16"/>
  <c r="D62" i="16"/>
  <c r="B62" i="16"/>
  <c r="A62" i="16"/>
  <c r="V61" i="16"/>
  <c r="U61" i="16"/>
  <c r="T61" i="16"/>
  <c r="S61" i="16"/>
  <c r="R61" i="16"/>
  <c r="Q61" i="16"/>
  <c r="P61" i="16"/>
  <c r="O61" i="16"/>
  <c r="N61" i="16"/>
  <c r="M61" i="16"/>
  <c r="L61" i="16"/>
  <c r="I61" i="16"/>
  <c r="E61" i="16"/>
  <c r="D61" i="16"/>
  <c r="B61" i="16"/>
  <c r="A61" i="16"/>
  <c r="V60" i="16"/>
  <c r="U60" i="16"/>
  <c r="T60" i="16"/>
  <c r="S60" i="16"/>
  <c r="R60" i="16"/>
  <c r="Q60" i="16"/>
  <c r="P60" i="16"/>
  <c r="O60" i="16"/>
  <c r="N60" i="16"/>
  <c r="M60" i="16"/>
  <c r="L60" i="16"/>
  <c r="I60" i="16"/>
  <c r="E60" i="16"/>
  <c r="D60" i="16"/>
  <c r="B60" i="16"/>
  <c r="A60" i="16"/>
  <c r="V59" i="16"/>
  <c r="U59" i="16"/>
  <c r="T59" i="16"/>
  <c r="S59" i="16"/>
  <c r="R59" i="16"/>
  <c r="Q59" i="16"/>
  <c r="P59" i="16"/>
  <c r="O59" i="16"/>
  <c r="N59" i="16"/>
  <c r="M59" i="16"/>
  <c r="L59" i="16"/>
  <c r="I59" i="16"/>
  <c r="E59" i="16"/>
  <c r="D59" i="16"/>
  <c r="B59" i="16"/>
  <c r="A59" i="16"/>
  <c r="V58" i="16"/>
  <c r="U58" i="16"/>
  <c r="T58" i="16"/>
  <c r="S58" i="16"/>
  <c r="R58" i="16"/>
  <c r="Q58" i="16"/>
  <c r="P58" i="16"/>
  <c r="O58" i="16"/>
  <c r="N58" i="16"/>
  <c r="M58" i="16"/>
  <c r="L58" i="16"/>
  <c r="I58" i="16"/>
  <c r="E58" i="16"/>
  <c r="D58" i="16"/>
  <c r="B58" i="16"/>
  <c r="A58" i="16"/>
  <c r="V57" i="16"/>
  <c r="U57" i="16"/>
  <c r="T57" i="16"/>
  <c r="S57" i="16"/>
  <c r="R57" i="16"/>
  <c r="Q57" i="16"/>
  <c r="P57" i="16"/>
  <c r="O57" i="16"/>
  <c r="N57" i="16"/>
  <c r="M57" i="16"/>
  <c r="L57" i="16"/>
  <c r="I57" i="16"/>
  <c r="E57" i="16"/>
  <c r="D57" i="16"/>
  <c r="B57" i="16"/>
  <c r="A57" i="16"/>
  <c r="V56" i="16"/>
  <c r="U56" i="16"/>
  <c r="T56" i="16"/>
  <c r="S56" i="16"/>
  <c r="R56" i="16"/>
  <c r="Q56" i="16"/>
  <c r="P56" i="16"/>
  <c r="O56" i="16"/>
  <c r="N56" i="16"/>
  <c r="M56" i="16"/>
  <c r="L56" i="16"/>
  <c r="I56" i="16"/>
  <c r="E56" i="16"/>
  <c r="B56" i="16"/>
  <c r="A56" i="16"/>
  <c r="V55" i="16"/>
  <c r="U55" i="16"/>
  <c r="T55" i="16"/>
  <c r="S55" i="16"/>
  <c r="R55" i="16"/>
  <c r="Q55" i="16"/>
  <c r="P55" i="16"/>
  <c r="O55" i="16"/>
  <c r="N55" i="16"/>
  <c r="M55" i="16"/>
  <c r="L55" i="16"/>
  <c r="I55" i="16"/>
  <c r="E55" i="16"/>
  <c r="D55" i="16"/>
  <c r="B55" i="16"/>
  <c r="A55" i="16"/>
  <c r="V54" i="16"/>
  <c r="U54" i="16"/>
  <c r="T54" i="16"/>
  <c r="S54" i="16"/>
  <c r="R54" i="16"/>
  <c r="Q54" i="16"/>
  <c r="P54" i="16"/>
  <c r="O54" i="16"/>
  <c r="N54" i="16"/>
  <c r="M54" i="16"/>
  <c r="L54" i="16"/>
  <c r="I54" i="16"/>
  <c r="E54" i="16"/>
  <c r="D54" i="16"/>
  <c r="B54" i="16"/>
  <c r="A54" i="16"/>
  <c r="V52" i="16"/>
  <c r="U52" i="16"/>
  <c r="T52" i="16"/>
  <c r="S52" i="16"/>
  <c r="R52" i="16"/>
  <c r="Q52" i="16"/>
  <c r="P52" i="16"/>
  <c r="O52" i="16"/>
  <c r="N52" i="16"/>
  <c r="M52" i="16"/>
  <c r="L52" i="16"/>
  <c r="I52" i="16"/>
  <c r="E52" i="16"/>
  <c r="D52" i="16"/>
  <c r="B52" i="16"/>
  <c r="A52" i="16"/>
  <c r="V51" i="16"/>
  <c r="U51" i="16"/>
  <c r="T51" i="16"/>
  <c r="S51" i="16"/>
  <c r="R51" i="16"/>
  <c r="Q51" i="16"/>
  <c r="P51" i="16"/>
  <c r="O51" i="16"/>
  <c r="N51" i="16"/>
  <c r="M51" i="16"/>
  <c r="L51" i="16"/>
  <c r="I51" i="16"/>
  <c r="E51" i="16"/>
  <c r="D51" i="16"/>
  <c r="B51" i="16"/>
  <c r="A51" i="16"/>
  <c r="V50" i="16"/>
  <c r="U50" i="16"/>
  <c r="T50" i="16"/>
  <c r="S50" i="16"/>
  <c r="R50" i="16"/>
  <c r="Q50" i="16"/>
  <c r="P50" i="16"/>
  <c r="O50" i="16"/>
  <c r="N50" i="16"/>
  <c r="M50" i="16"/>
  <c r="L50" i="16"/>
  <c r="I50" i="16"/>
  <c r="E50" i="16"/>
  <c r="D50" i="16"/>
  <c r="B50" i="16"/>
  <c r="A50" i="16"/>
  <c r="V49" i="16"/>
  <c r="U49" i="16"/>
  <c r="T49" i="16"/>
  <c r="S49" i="16"/>
  <c r="R49" i="16"/>
  <c r="Q49" i="16"/>
  <c r="P49" i="16"/>
  <c r="O49" i="16"/>
  <c r="N49" i="16"/>
  <c r="M49" i="16"/>
  <c r="L49" i="16"/>
  <c r="I49" i="16"/>
  <c r="E49" i="16"/>
  <c r="D49" i="16"/>
  <c r="B49" i="16"/>
  <c r="A49" i="16"/>
  <c r="V48" i="16"/>
  <c r="U48" i="16"/>
  <c r="T48" i="16"/>
  <c r="S48" i="16"/>
  <c r="R48" i="16"/>
  <c r="Q48" i="16"/>
  <c r="P48" i="16"/>
  <c r="O48" i="16"/>
  <c r="N48" i="16"/>
  <c r="M48" i="16"/>
  <c r="L48" i="16"/>
  <c r="I48" i="16"/>
  <c r="E48" i="16"/>
  <c r="D48" i="16"/>
  <c r="B48" i="16"/>
  <c r="A48" i="16"/>
  <c r="V47" i="16"/>
  <c r="U47" i="16"/>
  <c r="T47" i="16"/>
  <c r="S47" i="16"/>
  <c r="R47" i="16"/>
  <c r="Q47" i="16"/>
  <c r="P47" i="16"/>
  <c r="O47" i="16"/>
  <c r="N47" i="16"/>
  <c r="M47" i="16"/>
  <c r="L47" i="16"/>
  <c r="I47" i="16"/>
  <c r="E47" i="16"/>
  <c r="D47" i="16"/>
  <c r="B47" i="16"/>
  <c r="A47" i="16"/>
  <c r="V46" i="16"/>
  <c r="U46" i="16"/>
  <c r="T46" i="16"/>
  <c r="S46" i="16"/>
  <c r="R46" i="16"/>
  <c r="Q46" i="16"/>
  <c r="P46" i="16"/>
  <c r="O46" i="16"/>
  <c r="N46" i="16"/>
  <c r="M46" i="16"/>
  <c r="L46" i="16"/>
  <c r="I46" i="16"/>
  <c r="E46" i="16"/>
  <c r="D46" i="16"/>
  <c r="B46" i="16"/>
  <c r="A46" i="16"/>
  <c r="V45" i="16"/>
  <c r="U45" i="16"/>
  <c r="T45" i="16"/>
  <c r="S45" i="16"/>
  <c r="R45" i="16"/>
  <c r="Q45" i="16"/>
  <c r="P45" i="16"/>
  <c r="O45" i="16"/>
  <c r="N45" i="16"/>
  <c r="M45" i="16"/>
  <c r="L45" i="16"/>
  <c r="I45" i="16"/>
  <c r="E45" i="16"/>
  <c r="D45" i="16"/>
  <c r="B45" i="16"/>
  <c r="A45" i="16"/>
  <c r="V44" i="16"/>
  <c r="U44" i="16"/>
  <c r="T44" i="16"/>
  <c r="S44" i="16"/>
  <c r="R44" i="16"/>
  <c r="Q44" i="16"/>
  <c r="P44" i="16"/>
  <c r="O44" i="16"/>
  <c r="N44" i="16"/>
  <c r="M44" i="16"/>
  <c r="L44" i="16"/>
  <c r="I44" i="16"/>
  <c r="E44" i="16"/>
  <c r="D44" i="16"/>
  <c r="B44" i="16"/>
  <c r="A44" i="16"/>
  <c r="V43" i="16"/>
  <c r="U43" i="16"/>
  <c r="T43" i="16"/>
  <c r="S43" i="16"/>
  <c r="R43" i="16"/>
  <c r="Q43" i="16"/>
  <c r="P43" i="16"/>
  <c r="O43" i="16"/>
  <c r="N43" i="16"/>
  <c r="M43" i="16"/>
  <c r="L43" i="16"/>
  <c r="I43" i="16"/>
  <c r="E43" i="16"/>
  <c r="D43" i="16"/>
  <c r="B43" i="16"/>
  <c r="A43" i="16"/>
  <c r="V42" i="16"/>
  <c r="U42" i="16"/>
  <c r="T42" i="16"/>
  <c r="S42" i="16"/>
  <c r="R42" i="16"/>
  <c r="Q42" i="16"/>
  <c r="P42" i="16"/>
  <c r="O42" i="16"/>
  <c r="N42" i="16"/>
  <c r="M42" i="16"/>
  <c r="L42" i="16"/>
  <c r="I42" i="16"/>
  <c r="E42" i="16"/>
  <c r="D42" i="16"/>
  <c r="B42" i="16"/>
  <c r="A42" i="16"/>
  <c r="V41" i="16"/>
  <c r="U41" i="16"/>
  <c r="T41" i="16"/>
  <c r="S41" i="16"/>
  <c r="R41" i="16"/>
  <c r="Q41" i="16"/>
  <c r="P41" i="16"/>
  <c r="O41" i="16"/>
  <c r="N41" i="16"/>
  <c r="M41" i="16"/>
  <c r="L41" i="16"/>
  <c r="I41" i="16"/>
  <c r="E41" i="16"/>
  <c r="D41" i="16"/>
  <c r="B41" i="16"/>
  <c r="A41" i="16"/>
  <c r="V40" i="16"/>
  <c r="U40" i="16"/>
  <c r="T40" i="16"/>
  <c r="S40" i="16"/>
  <c r="R40" i="16"/>
  <c r="Q40" i="16"/>
  <c r="P40" i="16"/>
  <c r="O40" i="16"/>
  <c r="N40" i="16"/>
  <c r="M40" i="16"/>
  <c r="L40" i="16"/>
  <c r="I40" i="16"/>
  <c r="E40" i="16"/>
  <c r="D40" i="16"/>
  <c r="B40" i="16"/>
  <c r="A40" i="16"/>
  <c r="V39" i="16"/>
  <c r="U39" i="16"/>
  <c r="T39" i="16"/>
  <c r="S39" i="16"/>
  <c r="R39" i="16"/>
  <c r="Q39" i="16"/>
  <c r="P39" i="16"/>
  <c r="O39" i="16"/>
  <c r="N39" i="16"/>
  <c r="M39" i="16"/>
  <c r="L39" i="16"/>
  <c r="I39" i="16"/>
  <c r="E39" i="16"/>
  <c r="D39" i="16"/>
  <c r="B39" i="16"/>
  <c r="A39" i="16"/>
  <c r="V38" i="16"/>
  <c r="U38" i="16"/>
  <c r="T38" i="16"/>
  <c r="S38" i="16"/>
  <c r="R38" i="16"/>
  <c r="Q38" i="16"/>
  <c r="P38" i="16"/>
  <c r="O38" i="16"/>
  <c r="N38" i="16"/>
  <c r="M38" i="16"/>
  <c r="L38" i="16"/>
  <c r="I38" i="16"/>
  <c r="E38" i="16"/>
  <c r="D38" i="16"/>
  <c r="B38" i="16"/>
  <c r="A38" i="16"/>
  <c r="V35" i="16"/>
  <c r="U35" i="16"/>
  <c r="T35" i="16"/>
  <c r="S35" i="16"/>
  <c r="R35" i="16"/>
  <c r="Q35" i="16"/>
  <c r="P35" i="16"/>
  <c r="O35" i="16"/>
  <c r="N35" i="16"/>
  <c r="M35" i="16"/>
  <c r="L35" i="16"/>
  <c r="I35" i="16"/>
  <c r="E35" i="16"/>
  <c r="D35" i="16"/>
  <c r="B35" i="16"/>
  <c r="V34" i="16"/>
  <c r="U34" i="16"/>
  <c r="T34" i="16"/>
  <c r="S34" i="16"/>
  <c r="R34" i="16"/>
  <c r="Q34" i="16"/>
  <c r="P34" i="16"/>
  <c r="O34" i="16"/>
  <c r="N34" i="16"/>
  <c r="M34" i="16"/>
  <c r="L34" i="16"/>
  <c r="I34" i="16"/>
  <c r="E34" i="16"/>
  <c r="D34" i="16"/>
  <c r="B34" i="16"/>
  <c r="A34" i="16"/>
  <c r="V33" i="16"/>
  <c r="U33" i="16"/>
  <c r="T33" i="16"/>
  <c r="S33" i="16"/>
  <c r="R33" i="16"/>
  <c r="Q33" i="16"/>
  <c r="P33" i="16"/>
  <c r="O33" i="16"/>
  <c r="N33" i="16"/>
  <c r="M33" i="16"/>
  <c r="L33" i="16"/>
  <c r="I33" i="16"/>
  <c r="E33" i="16"/>
  <c r="D33" i="16"/>
  <c r="B33" i="16"/>
  <c r="A33" i="16"/>
  <c r="V32" i="16"/>
  <c r="U32" i="16"/>
  <c r="T32" i="16"/>
  <c r="S32" i="16"/>
  <c r="R32" i="16"/>
  <c r="Q32" i="16"/>
  <c r="P32" i="16"/>
  <c r="O32" i="16"/>
  <c r="N32" i="16"/>
  <c r="M32" i="16"/>
  <c r="L32" i="16"/>
  <c r="I32" i="16"/>
  <c r="E32" i="16"/>
  <c r="D32" i="16"/>
  <c r="B32" i="16"/>
  <c r="A32" i="16"/>
  <c r="V31" i="16"/>
  <c r="U31" i="16"/>
  <c r="T31" i="16"/>
  <c r="S31" i="16"/>
  <c r="R31" i="16"/>
  <c r="Q31" i="16"/>
  <c r="P31" i="16"/>
  <c r="O31" i="16"/>
  <c r="N31" i="16"/>
  <c r="M31" i="16"/>
  <c r="L31" i="16"/>
  <c r="I31" i="16"/>
  <c r="E31" i="16"/>
  <c r="D31" i="16"/>
  <c r="B31" i="16"/>
  <c r="A31" i="16"/>
  <c r="V30" i="16"/>
  <c r="U30" i="16"/>
  <c r="T30" i="16"/>
  <c r="S30" i="16"/>
  <c r="R30" i="16"/>
  <c r="Q30" i="16"/>
  <c r="P30" i="16"/>
  <c r="O30" i="16"/>
  <c r="N30" i="16"/>
  <c r="M30" i="16"/>
  <c r="L30" i="16"/>
  <c r="I30" i="16"/>
  <c r="E30" i="16"/>
  <c r="D30" i="16"/>
  <c r="B30" i="16"/>
  <c r="A30" i="16"/>
  <c r="V29" i="16"/>
  <c r="U29" i="16"/>
  <c r="T29" i="16"/>
  <c r="S29" i="16"/>
  <c r="R29" i="16"/>
  <c r="Q29" i="16"/>
  <c r="P29" i="16"/>
  <c r="O29" i="16"/>
  <c r="N29" i="16"/>
  <c r="M29" i="16"/>
  <c r="L29" i="16"/>
  <c r="I29" i="16"/>
  <c r="E29" i="16"/>
  <c r="D29" i="16"/>
  <c r="B29" i="16"/>
  <c r="A29" i="16"/>
  <c r="V28" i="16"/>
  <c r="U28" i="16"/>
  <c r="T28" i="16"/>
  <c r="S28" i="16"/>
  <c r="R28" i="16"/>
  <c r="Q28" i="16"/>
  <c r="P28" i="16"/>
  <c r="O28" i="16"/>
  <c r="N28" i="16"/>
  <c r="M28" i="16"/>
  <c r="L28" i="16"/>
  <c r="I28" i="16"/>
  <c r="E28" i="16"/>
  <c r="D28" i="16"/>
  <c r="B28" i="16"/>
  <c r="A28" i="16"/>
  <c r="V27" i="16"/>
  <c r="U27" i="16"/>
  <c r="T27" i="16"/>
  <c r="S27" i="16"/>
  <c r="R27" i="16"/>
  <c r="Q27" i="16"/>
  <c r="P27" i="16"/>
  <c r="O27" i="16"/>
  <c r="N27" i="16"/>
  <c r="M27" i="16"/>
  <c r="L27" i="16"/>
  <c r="I27" i="16"/>
  <c r="E27" i="16"/>
  <c r="D27" i="16"/>
  <c r="B27" i="16"/>
  <c r="A27" i="16"/>
  <c r="V26" i="16"/>
  <c r="U26" i="16"/>
  <c r="T26" i="16"/>
  <c r="S26" i="16"/>
  <c r="R26" i="16"/>
  <c r="Q26" i="16"/>
  <c r="P26" i="16"/>
  <c r="O26" i="16"/>
  <c r="N26" i="16"/>
  <c r="M26" i="16"/>
  <c r="L26" i="16"/>
  <c r="I26" i="16"/>
  <c r="E26" i="16"/>
  <c r="D26" i="16"/>
  <c r="B26" i="16"/>
  <c r="A26" i="16"/>
  <c r="V25" i="16"/>
  <c r="U25" i="16"/>
  <c r="T25" i="16"/>
  <c r="S25" i="16"/>
  <c r="R25" i="16"/>
  <c r="Q25" i="16"/>
  <c r="P25" i="16"/>
  <c r="O25" i="16"/>
  <c r="N25" i="16"/>
  <c r="M25" i="16"/>
  <c r="L25" i="16"/>
  <c r="I25" i="16"/>
  <c r="E25" i="16"/>
  <c r="D25" i="16"/>
  <c r="B25" i="16"/>
  <c r="A25" i="16"/>
  <c r="V24" i="16"/>
  <c r="U24" i="16"/>
  <c r="T24" i="16"/>
  <c r="S24" i="16"/>
  <c r="R24" i="16"/>
  <c r="Q24" i="16"/>
  <c r="P24" i="16"/>
  <c r="O24" i="16"/>
  <c r="N24" i="16"/>
  <c r="M24" i="16"/>
  <c r="L24" i="16"/>
  <c r="I24" i="16"/>
  <c r="E24" i="16"/>
  <c r="D24" i="16"/>
  <c r="B24" i="16"/>
  <c r="A24" i="16"/>
  <c r="V23" i="16"/>
  <c r="U23" i="16"/>
  <c r="T23" i="16"/>
  <c r="S23" i="16"/>
  <c r="R23" i="16"/>
  <c r="Q23" i="16"/>
  <c r="P23" i="16"/>
  <c r="O23" i="16"/>
  <c r="N23" i="16"/>
  <c r="M23" i="16"/>
  <c r="L23" i="16"/>
  <c r="I23" i="16"/>
  <c r="E23" i="16"/>
  <c r="D23" i="16"/>
  <c r="B23" i="16"/>
  <c r="A23" i="16"/>
  <c r="V22" i="16"/>
  <c r="U22" i="16"/>
  <c r="T22" i="16"/>
  <c r="S22" i="16"/>
  <c r="R22" i="16"/>
  <c r="Q22" i="16"/>
  <c r="P22" i="16"/>
  <c r="O22" i="16"/>
  <c r="N22" i="16"/>
  <c r="M22" i="16"/>
  <c r="L22" i="16"/>
  <c r="I22" i="16"/>
  <c r="E22" i="16"/>
  <c r="D22" i="16"/>
  <c r="B22" i="16"/>
  <c r="A22" i="16"/>
  <c r="V21" i="16"/>
  <c r="U21" i="16"/>
  <c r="T21" i="16"/>
  <c r="S21" i="16"/>
  <c r="R21" i="16"/>
  <c r="Q21" i="16"/>
  <c r="P21" i="16"/>
  <c r="O21" i="16"/>
  <c r="N21" i="16"/>
  <c r="M21" i="16"/>
  <c r="L21" i="16"/>
  <c r="I21" i="16"/>
  <c r="E21" i="16"/>
  <c r="D21" i="16"/>
  <c r="B21" i="16"/>
  <c r="A21" i="16"/>
  <c r="V19" i="16"/>
  <c r="U19" i="16"/>
  <c r="T19" i="16"/>
  <c r="S19" i="16"/>
  <c r="R19" i="16"/>
  <c r="Q19" i="16"/>
  <c r="P19" i="16"/>
  <c r="O19" i="16"/>
  <c r="N19" i="16"/>
  <c r="M19" i="16"/>
  <c r="L19" i="16"/>
  <c r="I19" i="16"/>
  <c r="E19" i="16"/>
  <c r="D19" i="16"/>
  <c r="B19" i="16"/>
  <c r="A19" i="16"/>
  <c r="V18" i="16"/>
  <c r="U18" i="16"/>
  <c r="T18" i="16"/>
  <c r="S18" i="16"/>
  <c r="R18" i="16"/>
  <c r="Q18" i="16"/>
  <c r="P18" i="16"/>
  <c r="O18" i="16"/>
  <c r="N18" i="16"/>
  <c r="M18" i="16"/>
  <c r="L18" i="16"/>
  <c r="I18" i="16"/>
  <c r="E18" i="16"/>
  <c r="D18" i="16"/>
  <c r="B18" i="16"/>
  <c r="A18" i="16"/>
  <c r="V17" i="16"/>
  <c r="U17" i="16"/>
  <c r="T17" i="16"/>
  <c r="S17" i="16"/>
  <c r="R17" i="16"/>
  <c r="Q17" i="16"/>
  <c r="P17" i="16"/>
  <c r="O17" i="16"/>
  <c r="N17" i="16"/>
  <c r="M17" i="16"/>
  <c r="L17" i="16"/>
  <c r="I17" i="16"/>
  <c r="E17" i="16"/>
  <c r="D17" i="16"/>
  <c r="B17" i="16"/>
  <c r="A17" i="16"/>
  <c r="V16" i="16"/>
  <c r="U16" i="16"/>
  <c r="T16" i="16"/>
  <c r="S16" i="16"/>
  <c r="R16" i="16"/>
  <c r="Q16" i="16"/>
  <c r="P16" i="16"/>
  <c r="O16" i="16"/>
  <c r="N16" i="16"/>
  <c r="M16" i="16"/>
  <c r="L16" i="16"/>
  <c r="I16" i="16"/>
  <c r="E16" i="16"/>
  <c r="D16" i="16"/>
  <c r="B16" i="16"/>
  <c r="A16" i="16"/>
  <c r="V15" i="16"/>
  <c r="U15" i="16"/>
  <c r="T15" i="16"/>
  <c r="S15" i="16"/>
  <c r="R15" i="16"/>
  <c r="Q15" i="16"/>
  <c r="P15" i="16"/>
  <c r="O15" i="16"/>
  <c r="N15" i="16"/>
  <c r="M15" i="16"/>
  <c r="L15" i="16"/>
  <c r="I15" i="16"/>
  <c r="E15" i="16"/>
  <c r="D15" i="16"/>
  <c r="B15" i="16"/>
  <c r="A15" i="16"/>
  <c r="V14" i="16"/>
  <c r="U14" i="16"/>
  <c r="T14" i="16"/>
  <c r="S14" i="16"/>
  <c r="R14" i="16"/>
  <c r="Q14" i="16"/>
  <c r="P14" i="16"/>
  <c r="O14" i="16"/>
  <c r="N14" i="16"/>
  <c r="M14" i="16"/>
  <c r="L14" i="16"/>
  <c r="I14" i="16"/>
  <c r="E14" i="16"/>
  <c r="D14" i="16"/>
  <c r="B14" i="16"/>
  <c r="A14" i="16"/>
  <c r="V13" i="16"/>
  <c r="U13" i="16"/>
  <c r="T13" i="16"/>
  <c r="S13" i="16"/>
  <c r="R13" i="16"/>
  <c r="Q13" i="16"/>
  <c r="P13" i="16"/>
  <c r="O13" i="16"/>
  <c r="N13" i="16"/>
  <c r="M13" i="16"/>
  <c r="L13" i="16"/>
  <c r="I13" i="16"/>
  <c r="E13" i="16"/>
  <c r="D13" i="16"/>
  <c r="B13" i="16"/>
  <c r="A13" i="16"/>
  <c r="V12" i="16"/>
  <c r="U12" i="16"/>
  <c r="T12" i="16"/>
  <c r="S12" i="16"/>
  <c r="R12" i="16"/>
  <c r="Q12" i="16"/>
  <c r="P12" i="16"/>
  <c r="O12" i="16"/>
  <c r="N12" i="16"/>
  <c r="M12" i="16"/>
  <c r="L12" i="16"/>
  <c r="I12" i="16"/>
  <c r="E12" i="16"/>
  <c r="D12" i="16"/>
  <c r="B12" i="16"/>
  <c r="A12" i="16"/>
  <c r="V11" i="16"/>
  <c r="U11" i="16"/>
  <c r="T11" i="16"/>
  <c r="S11" i="16"/>
  <c r="R11" i="16"/>
  <c r="Q11" i="16"/>
  <c r="P11" i="16"/>
  <c r="O11" i="16"/>
  <c r="N11" i="16"/>
  <c r="M11" i="16"/>
  <c r="L11" i="16"/>
  <c r="I11" i="16"/>
  <c r="E11" i="16"/>
  <c r="D11" i="16"/>
  <c r="B11" i="16"/>
  <c r="A11" i="16"/>
  <c r="V10" i="16"/>
  <c r="U10" i="16"/>
  <c r="T10" i="16"/>
  <c r="S10" i="16"/>
  <c r="R10" i="16"/>
  <c r="Q10" i="16"/>
  <c r="P10" i="16"/>
  <c r="O10" i="16"/>
  <c r="N10" i="16"/>
  <c r="M10" i="16"/>
  <c r="L10" i="16"/>
  <c r="I10" i="16"/>
  <c r="E10" i="16"/>
  <c r="D10" i="16"/>
  <c r="B10" i="16"/>
  <c r="A10" i="16"/>
  <c r="V9" i="16"/>
  <c r="U9" i="16"/>
  <c r="T9" i="16"/>
  <c r="S9" i="16"/>
  <c r="R9" i="16"/>
  <c r="Q9" i="16"/>
  <c r="P9" i="16"/>
  <c r="O9" i="16"/>
  <c r="N9" i="16"/>
  <c r="M9" i="16"/>
  <c r="L9" i="16"/>
  <c r="I9" i="16"/>
  <c r="E9" i="16"/>
  <c r="D9" i="16"/>
  <c r="B9" i="16"/>
  <c r="A9" i="16"/>
  <c r="V8" i="16"/>
  <c r="U8" i="16"/>
  <c r="T8" i="16"/>
  <c r="S8" i="16"/>
  <c r="R8" i="16"/>
  <c r="Q8" i="16"/>
  <c r="P8" i="16"/>
  <c r="O8" i="16"/>
  <c r="N8" i="16"/>
  <c r="M8" i="16"/>
  <c r="L8" i="16"/>
  <c r="I8" i="16"/>
  <c r="E8" i="16"/>
  <c r="D8" i="16"/>
  <c r="B8" i="16"/>
  <c r="A8" i="16"/>
  <c r="V7" i="16"/>
  <c r="U7" i="16"/>
  <c r="T7" i="16"/>
  <c r="S7" i="16"/>
  <c r="R7" i="16"/>
  <c r="Q7" i="16"/>
  <c r="P7" i="16"/>
  <c r="O7" i="16"/>
  <c r="N7" i="16"/>
  <c r="M7" i="16"/>
  <c r="L7" i="16"/>
  <c r="I7" i="16"/>
  <c r="E7" i="16"/>
  <c r="D7" i="16"/>
  <c r="B7" i="16"/>
  <c r="A7" i="16"/>
  <c r="V6" i="16"/>
  <c r="U6" i="16"/>
  <c r="T6" i="16"/>
  <c r="S6" i="16"/>
  <c r="R6" i="16"/>
  <c r="Q6" i="16"/>
  <c r="P6" i="16"/>
  <c r="O6" i="16"/>
  <c r="N6" i="16"/>
  <c r="M6" i="16"/>
  <c r="L6" i="16"/>
  <c r="I6" i="16"/>
  <c r="E6" i="16"/>
  <c r="D6" i="16"/>
  <c r="B6" i="16"/>
  <c r="A6" i="16"/>
  <c r="V5" i="16"/>
  <c r="U5" i="16"/>
  <c r="T5" i="16"/>
  <c r="S5" i="16"/>
  <c r="R5" i="16"/>
  <c r="Q5" i="16"/>
  <c r="P5" i="16"/>
  <c r="O5" i="16"/>
  <c r="N5" i="16"/>
  <c r="M5" i="16"/>
  <c r="L5" i="16"/>
  <c r="I5" i="16"/>
  <c r="E5" i="16"/>
  <c r="D5" i="16"/>
  <c r="B5" i="16"/>
  <c r="A5" i="16"/>
  <c r="C74" i="16"/>
  <c r="C73" i="16"/>
  <c r="C72" i="16"/>
  <c r="C71" i="16"/>
  <c r="C70" i="16"/>
  <c r="C38" i="16"/>
  <c r="C7" i="16"/>
  <c r="C9" i="16"/>
  <c r="C10" i="16"/>
  <c r="C6" i="16"/>
  <c r="C8" i="16"/>
  <c r="C11" i="16"/>
  <c r="C12" i="16"/>
  <c r="C13" i="16"/>
  <c r="C14" i="16"/>
  <c r="C19" i="16"/>
  <c r="C18" i="16"/>
  <c r="C16" i="16"/>
  <c r="C5" i="16"/>
  <c r="C21" i="16"/>
  <c r="C58" i="16"/>
  <c r="C60" i="16"/>
  <c r="C57" i="16"/>
  <c r="C67" i="16"/>
  <c r="C61" i="16"/>
  <c r="C62" i="16"/>
  <c r="C59" i="16"/>
  <c r="M1" i="16"/>
  <c r="S75" i="16"/>
  <c r="C55" i="16"/>
  <c r="C56" i="16"/>
  <c r="C39" i="16"/>
  <c r="C40" i="16"/>
  <c r="C41" i="16"/>
  <c r="C42" i="16"/>
  <c r="C43" i="16"/>
  <c r="C44" i="16"/>
  <c r="C45" i="16"/>
  <c r="C47" i="16"/>
  <c r="C50" i="16"/>
  <c r="C22" i="16"/>
  <c r="C24" i="16"/>
  <c r="C23" i="16"/>
  <c r="C32" i="16"/>
  <c r="C27" i="16"/>
  <c r="C34" i="16"/>
  <c r="C33" i="16"/>
  <c r="C31" i="16"/>
  <c r="C35" i="16"/>
  <c r="C29" i="16"/>
  <c r="C25" i="16"/>
  <c r="C30" i="16"/>
  <c r="C28" i="16"/>
  <c r="C26" i="16"/>
  <c r="C54" i="16"/>
  <c r="K81" i="22" l="1"/>
  <c r="K82" i="22"/>
  <c r="K83" i="22"/>
  <c r="K84" i="22"/>
  <c r="K85" i="22"/>
  <c r="K86" i="22"/>
  <c r="K87" i="22"/>
  <c r="K88" i="22"/>
  <c r="K89" i="22"/>
  <c r="K80" i="22"/>
  <c r="K49" i="22"/>
  <c r="K50" i="22"/>
  <c r="K51" i="22"/>
  <c r="K52" i="22"/>
  <c r="K53" i="22"/>
  <c r="K54" i="22"/>
  <c r="K55" i="22"/>
  <c r="K56" i="22"/>
  <c r="K57" i="22"/>
  <c r="K48" i="22"/>
  <c r="K97" i="22"/>
  <c r="K98" i="22"/>
  <c r="K99" i="22"/>
  <c r="K100" i="22"/>
  <c r="K96" i="22"/>
  <c r="K73" i="22"/>
  <c r="K64" i="22"/>
  <c r="K68" i="22"/>
  <c r="K69" i="22"/>
  <c r="K70" i="22"/>
  <c r="K71" i="22"/>
  <c r="K72" i="22"/>
  <c r="K65" i="22"/>
  <c r="K66" i="22"/>
  <c r="K67" i="22"/>
  <c r="K37" i="22"/>
  <c r="K38" i="22"/>
  <c r="K39" i="22"/>
  <c r="K40" i="22"/>
  <c r="K41" i="22"/>
  <c r="K33" i="22"/>
  <c r="K34" i="22"/>
  <c r="K35" i="22"/>
  <c r="K36" i="22"/>
  <c r="K32" i="22"/>
  <c r="C17" i="16"/>
  <c r="C46" i="16"/>
  <c r="K38" i="16"/>
  <c r="C65" i="16"/>
  <c r="C64" i="16"/>
  <c r="C68" i="16"/>
  <c r="C66" i="16"/>
  <c r="C63" i="16"/>
  <c r="K33" i="16"/>
  <c r="K28" i="16"/>
  <c r="K8" i="16"/>
  <c r="K56" i="16"/>
  <c r="C48" i="16"/>
  <c r="C52" i="16"/>
  <c r="C49" i="16"/>
  <c r="C51" i="16"/>
  <c r="C15" i="16"/>
  <c r="K50" i="16"/>
  <c r="K41" i="16"/>
  <c r="K12" i="16"/>
  <c r="K21" i="16"/>
  <c r="K29" i="16"/>
  <c r="K44" i="16"/>
  <c r="K73" i="16"/>
  <c r="K51" i="16"/>
  <c r="K64" i="16"/>
  <c r="K63" i="16"/>
  <c r="K71" i="16"/>
  <c r="K32" i="16"/>
  <c r="K31" i="16"/>
  <c r="K43" i="16"/>
  <c r="K62" i="16"/>
  <c r="K74" i="16"/>
  <c r="K35" i="16"/>
  <c r="K57" i="16"/>
  <c r="K34" i="16"/>
  <c r="K14" i="16"/>
  <c r="K42" i="16"/>
  <c r="K55" i="16"/>
  <c r="K16" i="16"/>
  <c r="K26" i="16"/>
  <c r="K49" i="16"/>
  <c r="K9" i="16"/>
  <c r="K25" i="16"/>
  <c r="K40" i="16"/>
  <c r="K5" i="16"/>
  <c r="K24" i="16"/>
  <c r="K39" i="16"/>
  <c r="K60" i="16"/>
  <c r="K11" i="16"/>
  <c r="K23" i="16"/>
  <c r="K46" i="16"/>
  <c r="K67" i="16"/>
  <c r="K59" i="16"/>
  <c r="K17" i="16"/>
  <c r="K27" i="16"/>
  <c r="K18" i="16"/>
  <c r="K19" i="16"/>
  <c r="K54" i="16"/>
  <c r="K70" i="16"/>
  <c r="K47" i="16"/>
  <c r="K13" i="16"/>
  <c r="K7" i="16"/>
  <c r="K6" i="16"/>
  <c r="K30" i="16"/>
  <c r="K22" i="16"/>
  <c r="K45" i="16"/>
  <c r="K66" i="16"/>
  <c r="K58" i="16"/>
  <c r="K72" i="16"/>
  <c r="K48" i="16"/>
  <c r="K61" i="16"/>
  <c r="K10" i="16"/>
  <c r="K68" i="16"/>
  <c r="K15" i="16"/>
  <c r="K52" i="16"/>
  <c r="K65" i="16"/>
  <c r="M2" i="16"/>
  <c r="C75" i="1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Q27" authorId="0" shapeId="0" xr:uid="{D173F104-5E1E-45A5-97D4-2AA6647D132B}">
      <text>
        <r>
          <rPr>
            <b/>
            <sz val="9"/>
            <color rgb="FF000000"/>
            <rFont val="Tahoma"/>
            <family val="2"/>
          </rPr>
          <t xml:space="preserve">A.- 2 a 5 días hábiles (Inv. Físico en Gdl Sin Bordado)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B.- 5 a 8 días hábiles (Inv. Físico, Con Bordado)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C.- 5 a 15 días hábiles (Compras, (casco, fajas, etc.) + Ponchado Nuevo y Bordado)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D.- 4 a 6 semanas (Producción sin Bordado)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E.- 6 a 8 semanas (Producción Especial con bordado)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F.- 8 a 10 semanas (Producción Especial con Moldes Nuevos)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X.- Solo para facturar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"Todos los pedidos que lleven paquetitos de personalizados son mas 2 días mas de embarque"</t>
        </r>
      </text>
    </comment>
  </commentList>
</comments>
</file>

<file path=xl/sharedStrings.xml><?xml version="1.0" encoding="utf-8"?>
<sst xmlns="http://schemas.openxmlformats.org/spreadsheetml/2006/main" count="3647" uniqueCount="1905">
  <si>
    <t>TOTAL</t>
  </si>
  <si>
    <t>SUBTOTAL</t>
  </si>
  <si>
    <t>Cant.</t>
  </si>
  <si>
    <t>PRECIO</t>
  </si>
  <si>
    <t>D</t>
  </si>
  <si>
    <t>A</t>
  </si>
  <si>
    <t>B</t>
  </si>
  <si>
    <t>C</t>
  </si>
  <si>
    <t>E</t>
  </si>
  <si>
    <t>F</t>
  </si>
  <si>
    <t>BORDADO</t>
  </si>
  <si>
    <t>-</t>
  </si>
  <si>
    <t>Tipo de Prenda</t>
  </si>
  <si>
    <t>Color</t>
  </si>
  <si>
    <t>URUGUAY</t>
  </si>
  <si>
    <t>BOLIVIA</t>
  </si>
  <si>
    <t>FERROMEX</t>
  </si>
  <si>
    <t>BAJA_CALIFORNIA</t>
  </si>
  <si>
    <t>BOLIVIA_SPORT</t>
  </si>
  <si>
    <t>DRY_FIT</t>
  </si>
  <si>
    <t>CHEF</t>
  </si>
  <si>
    <t>Código</t>
  </si>
  <si>
    <t>Buscadores (Google)</t>
  </si>
  <si>
    <t>Redes Sociales</t>
  </si>
  <si>
    <t>Chat Online</t>
  </si>
  <si>
    <t>BLUE</t>
  </si>
  <si>
    <t>ATENAS</t>
  </si>
  <si>
    <t>NAVY</t>
  </si>
  <si>
    <t>INDUSTRIAL_MEZCLILLA</t>
  </si>
  <si>
    <t>STRETCH_CORTE_RECTO</t>
  </si>
  <si>
    <t>PURPLE</t>
  </si>
  <si>
    <t>MEDELLIN</t>
  </si>
  <si>
    <t>UNIVERSAL</t>
  </si>
  <si>
    <t>W500</t>
  </si>
  <si>
    <t>W506</t>
  </si>
  <si>
    <t>PLASCENCIA</t>
  </si>
  <si>
    <t>P500</t>
  </si>
  <si>
    <t>A00077CIE</t>
  </si>
  <si>
    <t>A00082BLA</t>
  </si>
  <si>
    <t>A00082BLU</t>
  </si>
  <si>
    <t>A00082GRI</t>
  </si>
  <si>
    <t>A00082NAV</t>
  </si>
  <si>
    <t>A00082PUR</t>
  </si>
  <si>
    <t>A00082ROJ</t>
  </si>
  <si>
    <t>A00481BLU</t>
  </si>
  <si>
    <t>A00481GRI</t>
  </si>
  <si>
    <t>A00481NAV</t>
  </si>
  <si>
    <t>A00481VIN</t>
  </si>
  <si>
    <t>A00698AZU</t>
  </si>
  <si>
    <t>A00073BLA</t>
  </si>
  <si>
    <t>A00338CAQ</t>
  </si>
  <si>
    <t>A00338GRO</t>
  </si>
  <si>
    <t>A00338MAR</t>
  </si>
  <si>
    <t>A00338NEG</t>
  </si>
  <si>
    <t>A00329MAR</t>
  </si>
  <si>
    <t>A00330AZU</t>
  </si>
  <si>
    <t>A00202MAR</t>
  </si>
  <si>
    <t>A00209MAR</t>
  </si>
  <si>
    <t>A00203MAR</t>
  </si>
  <si>
    <t>A00203NEG</t>
  </si>
  <si>
    <t>A00391MAR</t>
  </si>
  <si>
    <t>A00393NEG</t>
  </si>
  <si>
    <t>A00195MAR</t>
  </si>
  <si>
    <t>A00195NEG</t>
  </si>
  <si>
    <t>A00181MAR</t>
  </si>
  <si>
    <t>A00181NEG</t>
  </si>
  <si>
    <t>A00396MAR</t>
  </si>
  <si>
    <t>A00237MAR</t>
  </si>
  <si>
    <t>A00240BLA</t>
  </si>
  <si>
    <t>A00240MAR</t>
  </si>
  <si>
    <t>A00335BLA</t>
  </si>
  <si>
    <t>A00335MAR</t>
  </si>
  <si>
    <t>A00134CAQ</t>
  </si>
  <si>
    <t>A00134MAR</t>
  </si>
  <si>
    <t>A00066MAR</t>
  </si>
  <si>
    <t>A00150BLA</t>
  </si>
  <si>
    <t>A00784ROJ</t>
  </si>
  <si>
    <t>A00296GRO</t>
  </si>
  <si>
    <t>A00727GRO</t>
  </si>
  <si>
    <t>A00291MAR</t>
  </si>
  <si>
    <t>A00597MAR</t>
  </si>
  <si>
    <t>A00007MAR</t>
  </si>
  <si>
    <t>A00666BLA</t>
  </si>
  <si>
    <t>A00192ARE</t>
  </si>
  <si>
    <t>A00192MAR</t>
  </si>
  <si>
    <t>A00787MAR</t>
  </si>
  <si>
    <t>A00061NEG</t>
  </si>
  <si>
    <t>A00232NEG</t>
  </si>
  <si>
    <t>A00270MAR</t>
  </si>
  <si>
    <t>A00258NEG</t>
  </si>
  <si>
    <t>A00227BLA</t>
  </si>
  <si>
    <t>A00230BLA</t>
  </si>
  <si>
    <t>A00228NEG</t>
  </si>
  <si>
    <t>A00353BLA</t>
  </si>
  <si>
    <t>A00353GCA</t>
  </si>
  <si>
    <t>A00353GRI</t>
  </si>
  <si>
    <t>A00353MAR</t>
  </si>
  <si>
    <t>A00353NEG</t>
  </si>
  <si>
    <t>A00353ROJ</t>
  </si>
  <si>
    <t>A00369MAR</t>
  </si>
  <si>
    <t>A00348BLA</t>
  </si>
  <si>
    <t>A00348MAR</t>
  </si>
  <si>
    <t>A00348NEG</t>
  </si>
  <si>
    <t>A00348GRO</t>
  </si>
  <si>
    <t>A00442BLA</t>
  </si>
  <si>
    <t>A00442MAR</t>
  </si>
  <si>
    <t>A00442ROJ</t>
  </si>
  <si>
    <t>A00097705</t>
  </si>
  <si>
    <t>A00097712</t>
  </si>
  <si>
    <t>B00696AMN</t>
  </si>
  <si>
    <t>A00283NEGUNI</t>
  </si>
  <si>
    <t>A00282NEGUNI</t>
  </si>
  <si>
    <t>A00280NEGUNI</t>
  </si>
  <si>
    <t>A00280GRPUNI</t>
  </si>
  <si>
    <t>A00470BLAUNI</t>
  </si>
  <si>
    <t>A00512MARUNI</t>
  </si>
  <si>
    <t>A00017MAR</t>
  </si>
  <si>
    <t>A00667BLA</t>
  </si>
  <si>
    <t>A00032CIE</t>
  </si>
  <si>
    <t>A00032GRI</t>
  </si>
  <si>
    <t>A00032MAR</t>
  </si>
  <si>
    <t>A00037BLA</t>
  </si>
  <si>
    <t>A00037BLU</t>
  </si>
  <si>
    <t>A00037GRI</t>
  </si>
  <si>
    <t>A00037ROJ</t>
  </si>
  <si>
    <t>A00037PUR</t>
  </si>
  <si>
    <t>A00037NAV</t>
  </si>
  <si>
    <t>A00482BLU</t>
  </si>
  <si>
    <t>A00482GRI</t>
  </si>
  <si>
    <t>A00482NAV</t>
  </si>
  <si>
    <t>A00482VIN</t>
  </si>
  <si>
    <t>A00697AZU</t>
  </si>
  <si>
    <t>A00595CAQ</t>
  </si>
  <si>
    <t>A00129MAR</t>
  </si>
  <si>
    <t>A00187NEG</t>
  </si>
  <si>
    <t>A00186MAR</t>
  </si>
  <si>
    <t>A00186NEG</t>
  </si>
  <si>
    <t>A00217MAR</t>
  </si>
  <si>
    <t>A00217NEG</t>
  </si>
  <si>
    <t>A00484NEG</t>
  </si>
  <si>
    <t>A00515MAR</t>
  </si>
  <si>
    <t>A00592BLA</t>
  </si>
  <si>
    <t>A00592NEG</t>
  </si>
  <si>
    <t>A00678GRP</t>
  </si>
  <si>
    <t>A00378MAR</t>
  </si>
  <si>
    <t>A00378BLA</t>
  </si>
  <si>
    <t>A00378ROJ</t>
  </si>
  <si>
    <t>A00378NEG</t>
  </si>
  <si>
    <t>A00378GCA</t>
  </si>
  <si>
    <t>A00379MAR</t>
  </si>
  <si>
    <t>A00379VIN</t>
  </si>
  <si>
    <t>A00373BLA</t>
  </si>
  <si>
    <t>A00373GRO</t>
  </si>
  <si>
    <t>A00373MAR</t>
  </si>
  <si>
    <t>A00373NEG</t>
  </si>
  <si>
    <t>A00386MAR</t>
  </si>
  <si>
    <t>A00488BLA</t>
  </si>
  <si>
    <t>A00488MAR</t>
  </si>
  <si>
    <t>A00488ROJ</t>
  </si>
  <si>
    <t>A00392MAR</t>
  </si>
  <si>
    <t>A00301AZU</t>
  </si>
  <si>
    <t>A00300CAQ</t>
  </si>
  <si>
    <t>A00300MAR</t>
  </si>
  <si>
    <t>A00300NEG</t>
  </si>
  <si>
    <t>A00313BLA</t>
  </si>
  <si>
    <t>A00313MAR</t>
  </si>
  <si>
    <t>A00311CAQ</t>
  </si>
  <si>
    <t>A00311MAR</t>
  </si>
  <si>
    <t>A00311NEG</t>
  </si>
  <si>
    <t>A10007MAR</t>
  </si>
  <si>
    <t>A10666BLA</t>
  </si>
  <si>
    <t>A10077CIE</t>
  </si>
  <si>
    <t>A10082BLA</t>
  </si>
  <si>
    <t>A10082NAV</t>
  </si>
  <si>
    <t>A10082GRI</t>
  </si>
  <si>
    <t>A10082BLU</t>
  </si>
  <si>
    <t>A10082ROJ</t>
  </si>
  <si>
    <t>A10082PUR</t>
  </si>
  <si>
    <t>A10698AZU</t>
  </si>
  <si>
    <t>A10097705</t>
  </si>
  <si>
    <t>A10097712</t>
  </si>
  <si>
    <t>A10481BLU</t>
  </si>
  <si>
    <t>A10481NAV</t>
  </si>
  <si>
    <t>A10481GRI</t>
  </si>
  <si>
    <t>A10481VIN</t>
  </si>
  <si>
    <t>A10073BLA</t>
  </si>
  <si>
    <t>A10134CAQ</t>
  </si>
  <si>
    <t>A10134MAR</t>
  </si>
  <si>
    <t>A10787MAR</t>
  </si>
  <si>
    <t>A10066MAR</t>
  </si>
  <si>
    <t>A10150BLA</t>
  </si>
  <si>
    <t>A10784ROJ</t>
  </si>
  <si>
    <t>A10192ARE</t>
  </si>
  <si>
    <t>A10192MAR</t>
  </si>
  <si>
    <t>A10181MAR</t>
  </si>
  <si>
    <t>A10181NEG</t>
  </si>
  <si>
    <t>A10195MAR</t>
  </si>
  <si>
    <t>A10195NEG</t>
  </si>
  <si>
    <t>A10203MAR</t>
  </si>
  <si>
    <t>A10203NEG</t>
  </si>
  <si>
    <t>A10202MAR</t>
  </si>
  <si>
    <t>A10209MAR</t>
  </si>
  <si>
    <t>A10232NEG</t>
  </si>
  <si>
    <t>A10237MAR</t>
  </si>
  <si>
    <t>A10296GRO</t>
  </si>
  <si>
    <t>A10727GRO</t>
  </si>
  <si>
    <t>A10291MAR</t>
  </si>
  <si>
    <t>A10597MAR</t>
  </si>
  <si>
    <t>A10353BLA</t>
  </si>
  <si>
    <t>A10353GRI</t>
  </si>
  <si>
    <t>A10353GCA</t>
  </si>
  <si>
    <t>A10353MAR</t>
  </si>
  <si>
    <t>A10353NEG</t>
  </si>
  <si>
    <t>A10353ROJ</t>
  </si>
  <si>
    <t>A10369MAR</t>
  </si>
  <si>
    <t>A10348BLA</t>
  </si>
  <si>
    <t>A10348GRO</t>
  </si>
  <si>
    <t>A10348MAR</t>
  </si>
  <si>
    <t>A10348NEG</t>
  </si>
  <si>
    <t>A10442BLA</t>
  </si>
  <si>
    <t>A10442MAR</t>
  </si>
  <si>
    <t>A10442ROJ</t>
  </si>
  <si>
    <t>A10391MAR</t>
  </si>
  <si>
    <t>A10393NEG</t>
  </si>
  <si>
    <t>A10396MAR</t>
  </si>
  <si>
    <t>A10270MAR</t>
  </si>
  <si>
    <t>A10227BLA</t>
  </si>
  <si>
    <t>A10228NEG</t>
  </si>
  <si>
    <t>A10230BLA</t>
  </si>
  <si>
    <t>A10258NEG</t>
  </si>
  <si>
    <t>A10283NEGUNI</t>
  </si>
  <si>
    <t>A10282NEGUNI</t>
  </si>
  <si>
    <t>A10280NEGUNI</t>
  </si>
  <si>
    <t>A10280GRPUNI</t>
  </si>
  <si>
    <t>A10470BLAUNI</t>
  </si>
  <si>
    <t>A10512MARUNI</t>
  </si>
  <si>
    <t>A10017MAR</t>
  </si>
  <si>
    <t>A10667BLA</t>
  </si>
  <si>
    <t>A10032CIE</t>
  </si>
  <si>
    <t>A10032GRI</t>
  </si>
  <si>
    <t>A10032MAR</t>
  </si>
  <si>
    <t>A10037BLA</t>
  </si>
  <si>
    <t>A10037BLU</t>
  </si>
  <si>
    <t>A10037GRI</t>
  </si>
  <si>
    <t>A10037ROJ</t>
  </si>
  <si>
    <t>A10037PUR</t>
  </si>
  <si>
    <t>A10037NAV</t>
  </si>
  <si>
    <t>A10482BLU</t>
  </si>
  <si>
    <t>A10482GRI</t>
  </si>
  <si>
    <t>A10482NAV</t>
  </si>
  <si>
    <t>A10482VIN</t>
  </si>
  <si>
    <t>A10697AZU</t>
  </si>
  <si>
    <t>A10595CAQ</t>
  </si>
  <si>
    <t>A10129MAR</t>
  </si>
  <si>
    <t>A10187NEG</t>
  </si>
  <si>
    <t>A10186MAR</t>
  </si>
  <si>
    <t>A10186NEG</t>
  </si>
  <si>
    <t>A10217MAR</t>
  </si>
  <si>
    <t>A10217NEG</t>
  </si>
  <si>
    <t>A10484NEG</t>
  </si>
  <si>
    <t>A10515MAR</t>
  </si>
  <si>
    <t>A10240BLA</t>
  </si>
  <si>
    <t>A10240MAR</t>
  </si>
  <si>
    <t>A10592BLA</t>
  </si>
  <si>
    <t>A10592NEG</t>
  </si>
  <si>
    <t>A10678GRP</t>
  </si>
  <si>
    <t>A10378MAR</t>
  </si>
  <si>
    <t>A10378BLA</t>
  </si>
  <si>
    <t>A10378GCA</t>
  </si>
  <si>
    <t>A10378ROJ</t>
  </si>
  <si>
    <t>A10378NEG</t>
  </si>
  <si>
    <t>A10379MAR</t>
  </si>
  <si>
    <t>A10379VIN</t>
  </si>
  <si>
    <t>A10373BLA</t>
  </si>
  <si>
    <t>A10373GRO</t>
  </si>
  <si>
    <t>A10373MAR</t>
  </si>
  <si>
    <t>A10373NEG</t>
  </si>
  <si>
    <t>A10386MAR</t>
  </si>
  <si>
    <t>A10488MAR</t>
  </si>
  <si>
    <t>A10488ROJ</t>
  </si>
  <si>
    <t>A10488BLA</t>
  </si>
  <si>
    <t>A10392MAR</t>
  </si>
  <si>
    <t>A10301AZU</t>
  </si>
  <si>
    <t>A10300CAQ</t>
  </si>
  <si>
    <t>A10300MAR</t>
  </si>
  <si>
    <t>A10300NEG</t>
  </si>
  <si>
    <t>A10313BLA</t>
  </si>
  <si>
    <t>A10313MAR</t>
  </si>
  <si>
    <t>A10311CAQ</t>
  </si>
  <si>
    <t>A10311MAR</t>
  </si>
  <si>
    <t>A10311NEG</t>
  </si>
  <si>
    <t>A10330AZU</t>
  </si>
  <si>
    <t>A10329MAR</t>
  </si>
  <si>
    <t>A10338CAQ</t>
  </si>
  <si>
    <t>A10338MAR</t>
  </si>
  <si>
    <t>A10338NEG</t>
  </si>
  <si>
    <t>A10338GRO</t>
  </si>
  <si>
    <t>A10335BLA</t>
  </si>
  <si>
    <t>A10335MAR</t>
  </si>
  <si>
    <t>A10061NEG</t>
  </si>
  <si>
    <t>B10696AMN</t>
  </si>
  <si>
    <t>C10059BLA</t>
  </si>
  <si>
    <t>C10059NEG</t>
  </si>
  <si>
    <t>A00237BLA</t>
  </si>
  <si>
    <t>A10237BLA</t>
  </si>
  <si>
    <t>BEIGE</t>
  </si>
  <si>
    <t>CHOCOLATE</t>
  </si>
  <si>
    <t>A00483NEG</t>
  </si>
  <si>
    <t>A10483NEG</t>
  </si>
  <si>
    <t>C10106BLA</t>
  </si>
  <si>
    <t>C10106GRJ</t>
  </si>
  <si>
    <t>C10106MAR</t>
  </si>
  <si>
    <t>C10106NEG</t>
  </si>
  <si>
    <t>C10106REY</t>
  </si>
  <si>
    <t>C10106ROJ</t>
  </si>
  <si>
    <t>C10105ARE</t>
  </si>
  <si>
    <t>C10105BLA</t>
  </si>
  <si>
    <t>C10105CHO</t>
  </si>
  <si>
    <t>C10105CIE</t>
  </si>
  <si>
    <t>C10105GCA</t>
  </si>
  <si>
    <t>C10105GRJ</t>
  </si>
  <si>
    <t>C10105MAR</t>
  </si>
  <si>
    <t>C10105MOR</t>
  </si>
  <si>
    <t>C10105NAR</t>
  </si>
  <si>
    <t>C10105NEG</t>
  </si>
  <si>
    <t>C10105REY</t>
  </si>
  <si>
    <t>C10105ROJ</t>
  </si>
  <si>
    <t>C10105TUR</t>
  </si>
  <si>
    <t>A00227GRO</t>
  </si>
  <si>
    <t>A00227MAR</t>
  </si>
  <si>
    <t>A00227NEG</t>
  </si>
  <si>
    <t>A00227ROF</t>
  </si>
  <si>
    <t>A10227GRO</t>
  </si>
  <si>
    <t>A10227MAR</t>
  </si>
  <si>
    <t>A10227NEG</t>
  </si>
  <si>
    <t>A10227ROF</t>
  </si>
  <si>
    <t>C00059BLA</t>
  </si>
  <si>
    <t>C00059NEG</t>
  </si>
  <si>
    <t>C00106BLA</t>
  </si>
  <si>
    <t>C00106GRJ</t>
  </si>
  <si>
    <t>C00106MAR</t>
  </si>
  <si>
    <t>C00106NEG</t>
  </si>
  <si>
    <t>C00106REY</t>
  </si>
  <si>
    <t>C00106ROJ</t>
  </si>
  <si>
    <t>C00105ARE</t>
  </si>
  <si>
    <t>C00105BEI</t>
  </si>
  <si>
    <t>C00105BLA</t>
  </si>
  <si>
    <t>C00105CHO</t>
  </si>
  <si>
    <t>C00105CIE</t>
  </si>
  <si>
    <t>C00105GCA</t>
  </si>
  <si>
    <t>C00105GRJ</t>
  </si>
  <si>
    <t>C00105MAR</t>
  </si>
  <si>
    <t>C00105MOR</t>
  </si>
  <si>
    <t>C00105NAR</t>
  </si>
  <si>
    <t>C00105NEG</t>
  </si>
  <si>
    <t>C00105REY</t>
  </si>
  <si>
    <t>C00105ROJ</t>
  </si>
  <si>
    <t>C00105TUR</t>
  </si>
  <si>
    <t>A00602BLA</t>
  </si>
  <si>
    <t>A00602NEG</t>
  </si>
  <si>
    <t>A10602BLA</t>
  </si>
  <si>
    <t>A10602NEG</t>
  </si>
  <si>
    <t>C00264AMA</t>
  </si>
  <si>
    <t>C00264NAR</t>
  </si>
  <si>
    <t>C00264VER</t>
  </si>
  <si>
    <t>C00264MAR</t>
  </si>
  <si>
    <t>C00264ROJ</t>
  </si>
  <si>
    <t>C00264NEG</t>
  </si>
  <si>
    <t>C00264REY</t>
  </si>
  <si>
    <t>C00264GRI</t>
  </si>
  <si>
    <t>C10264AMA</t>
  </si>
  <si>
    <t>C10264NAR</t>
  </si>
  <si>
    <t>C10264VER</t>
  </si>
  <si>
    <t>C10264MAR</t>
  </si>
  <si>
    <t>C10264ROJ</t>
  </si>
  <si>
    <t>C10264NEG</t>
  </si>
  <si>
    <t>C10264REY</t>
  </si>
  <si>
    <t>C10264GRI</t>
  </si>
  <si>
    <t>C00265AMA</t>
  </si>
  <si>
    <t>C00265NAR</t>
  </si>
  <si>
    <t>C00265VER</t>
  </si>
  <si>
    <t>C00265MAR</t>
  </si>
  <si>
    <t>C00265ROJ</t>
  </si>
  <si>
    <t>C00265NEG</t>
  </si>
  <si>
    <t>C00265REY</t>
  </si>
  <si>
    <t>C00265GRI</t>
  </si>
  <si>
    <t>C10265AMA</t>
  </si>
  <si>
    <t>C10265NAR</t>
  </si>
  <si>
    <t>C10265VER</t>
  </si>
  <si>
    <t>C10265MAR</t>
  </si>
  <si>
    <t>C10265ROJ</t>
  </si>
  <si>
    <t>C10265NEG</t>
  </si>
  <si>
    <t>C10265REY</t>
  </si>
  <si>
    <t>C10265GRI</t>
  </si>
  <si>
    <t>C00456VER</t>
  </si>
  <si>
    <t>C00456ROJ</t>
  </si>
  <si>
    <t>C10456VER</t>
  </si>
  <si>
    <t>C10456ROJ</t>
  </si>
  <si>
    <t>C00267AMA</t>
  </si>
  <si>
    <t>C00267MAR</t>
  </si>
  <si>
    <t>C00267REY</t>
  </si>
  <si>
    <t>C10267AMA</t>
  </si>
  <si>
    <t>C10267MAR</t>
  </si>
  <si>
    <t>C10267REY</t>
  </si>
  <si>
    <t>A00481KAK</t>
  </si>
  <si>
    <t>A10481KAK</t>
  </si>
  <si>
    <t>A00236BLA</t>
  </si>
  <si>
    <t>A00236NEG</t>
  </si>
  <si>
    <t>A10236BLA</t>
  </si>
  <si>
    <t>A10236NEG</t>
  </si>
  <si>
    <t>A00482KAK</t>
  </si>
  <si>
    <t>A10482KAK</t>
  </si>
  <si>
    <t>A00785MAR</t>
  </si>
  <si>
    <t>A10785MAR</t>
  </si>
  <si>
    <t>PERFORMANCE</t>
  </si>
  <si>
    <t>A00825GRJ</t>
  </si>
  <si>
    <t>A00825REY</t>
  </si>
  <si>
    <t>A00825VER</t>
  </si>
  <si>
    <t>A10825GRJ</t>
  </si>
  <si>
    <t>A10825REY</t>
  </si>
  <si>
    <t>A10825VER</t>
  </si>
  <si>
    <t>A00826GRJ</t>
  </si>
  <si>
    <t>A00826REY</t>
  </si>
  <si>
    <t>A00826VER</t>
  </si>
  <si>
    <t>A10826GRJ</t>
  </si>
  <si>
    <t>A10826REY</t>
  </si>
  <si>
    <t>A10826VER</t>
  </si>
  <si>
    <t>A00848NAR</t>
  </si>
  <si>
    <t>A10848NAR</t>
  </si>
  <si>
    <t>A00831VEJ</t>
  </si>
  <si>
    <t>A10831VEJ</t>
  </si>
  <si>
    <t>A00918VEJ</t>
  </si>
  <si>
    <t>A10918VEJ</t>
  </si>
  <si>
    <t>A00832VEJ</t>
  </si>
  <si>
    <t>A10832VEJ</t>
  </si>
  <si>
    <t>A00864VEJ</t>
  </si>
  <si>
    <t>A10864VEJ</t>
  </si>
  <si>
    <t>A00863NEG</t>
  </si>
  <si>
    <t>A10863NEG</t>
  </si>
  <si>
    <t>A00877MAR</t>
  </si>
  <si>
    <t>A10877MAR</t>
  </si>
  <si>
    <t>A00878MAR</t>
  </si>
  <si>
    <t>A10878MAR</t>
  </si>
  <si>
    <t>A00875NEG</t>
  </si>
  <si>
    <t>A10875NEG</t>
  </si>
  <si>
    <t>A00876NEG</t>
  </si>
  <si>
    <t>A10876NEG</t>
  </si>
  <si>
    <t>A00954GRO</t>
  </si>
  <si>
    <t>A10954GRO</t>
  </si>
  <si>
    <t>A00961GRO</t>
  </si>
  <si>
    <t>A10961GRO</t>
  </si>
  <si>
    <t>A00886NEG</t>
  </si>
  <si>
    <t>A10886NEG</t>
  </si>
  <si>
    <t>A00082NEG</t>
  </si>
  <si>
    <t>A10082NEG</t>
  </si>
  <si>
    <t>A00037NEG</t>
  </si>
  <si>
    <t>A10037NEG</t>
  </si>
  <si>
    <t>A00969AZU</t>
  </si>
  <si>
    <t>A10969AZU</t>
  </si>
  <si>
    <t>A00970AZU</t>
  </si>
  <si>
    <t>A10970AZU</t>
  </si>
  <si>
    <t>A00953NEG</t>
  </si>
  <si>
    <t>A10953NEG</t>
  </si>
  <si>
    <t>A00952NEG</t>
  </si>
  <si>
    <t>A10952NEG</t>
  </si>
  <si>
    <t>A00230MAR</t>
  </si>
  <si>
    <t>A10230MAR</t>
  </si>
  <si>
    <t>GUAYABERA</t>
  </si>
  <si>
    <t>A01071BLA</t>
  </si>
  <si>
    <t>A11071BLA</t>
  </si>
  <si>
    <t>A01070BLA</t>
  </si>
  <si>
    <t>A11070BLA</t>
  </si>
  <si>
    <t>A01090MAR</t>
  </si>
  <si>
    <t>A11090MAR</t>
  </si>
  <si>
    <t>A01095BLA</t>
  </si>
  <si>
    <t>A01095MAR</t>
  </si>
  <si>
    <t>A11095BLA</t>
  </si>
  <si>
    <t>A11095MAR</t>
  </si>
  <si>
    <t>01 EFECTIVO</t>
  </si>
  <si>
    <t>02 CHEQUE NOMINATIVO</t>
  </si>
  <si>
    <t>03 TRANSFERENCIA ELECTRONICA DE FONDOS</t>
  </si>
  <si>
    <t>04 TARJETA DE CREDITO</t>
  </si>
  <si>
    <t>28 TARJETA DE DEBITO</t>
  </si>
  <si>
    <t>99 POR DEFINIR</t>
  </si>
  <si>
    <t>PAGO EN UNA SOLA EXHIBICION PUE</t>
  </si>
  <si>
    <t>PAGO EN PARCIALIDADES O DIFERIDO PPD</t>
  </si>
  <si>
    <t>ADQUISICION DE MERCANCIAS G01</t>
  </si>
  <si>
    <t>GASTOS EN GENERAL G03</t>
  </si>
  <si>
    <t>PAGOS:</t>
  </si>
  <si>
    <t>BORDADOS Y SERVICIOS:</t>
  </si>
  <si>
    <t>5XG
50</t>
  </si>
  <si>
    <t>4XG
48</t>
  </si>
  <si>
    <t>XG
42</t>
  </si>
  <si>
    <t>G
40</t>
  </si>
  <si>
    <t>M
38</t>
  </si>
  <si>
    <t>CH
36</t>
  </si>
  <si>
    <t>XCH
34</t>
  </si>
  <si>
    <t>2XCH
32</t>
  </si>
  <si>
    <t>2XCH
24</t>
  </si>
  <si>
    <t>XCH
26</t>
  </si>
  <si>
    <t>CH
28</t>
  </si>
  <si>
    <t>M
30</t>
  </si>
  <si>
    <t>G
32</t>
  </si>
  <si>
    <t>XG
34</t>
  </si>
  <si>
    <t xml:space="preserve">4XG
40 </t>
  </si>
  <si>
    <t>5XG
42</t>
  </si>
  <si>
    <t>A01120NEG</t>
  </si>
  <si>
    <t>A11120NEG</t>
  </si>
  <si>
    <t>X</t>
  </si>
  <si>
    <t>Descripción CALZADO</t>
  </si>
  <si>
    <t>A01133NEG</t>
  </si>
  <si>
    <t>A11133NEG</t>
  </si>
  <si>
    <t>A01137NEG</t>
  </si>
  <si>
    <t>A11137NEG</t>
  </si>
  <si>
    <t>A01105TRA</t>
  </si>
  <si>
    <t>C01142NEG</t>
  </si>
  <si>
    <t>A11105TRA</t>
  </si>
  <si>
    <t>C11142NEG</t>
  </si>
  <si>
    <t>AGENCIA AUTOMOTRIZ</t>
  </si>
  <si>
    <t>AGENCIA ADUANAL</t>
  </si>
  <si>
    <t>AGENCIA DE VIAJES</t>
  </si>
  <si>
    <t>CLUB DE GOLF</t>
  </si>
  <si>
    <t>INDUSTRIA DE LA BELLEZA</t>
  </si>
  <si>
    <t>COMERCIALIZADORA Y ART PROMOCIONALES</t>
  </si>
  <si>
    <t>COMPRA-VENTA DE AUTOS</t>
  </si>
  <si>
    <t>COMPRA-VENTA MAQUINARIA</t>
  </si>
  <si>
    <t>CONSUMIBLES Y MAQUINARIA PARA SERIGRAFIA</t>
  </si>
  <si>
    <t>CONTROL Y SISTEMAS</t>
  </si>
  <si>
    <t>EDITORIAL</t>
  </si>
  <si>
    <t>EMPACADORA</t>
  </si>
  <si>
    <t>GRUAS Y SERVICIOS</t>
  </si>
  <si>
    <t>INDUSTRIA AGRICOLA</t>
  </si>
  <si>
    <t>INDUSTRIA ALIMENTICIA</t>
  </si>
  <si>
    <t>INDUSTRIA AUTOMOTRIZ</t>
  </si>
  <si>
    <t>INDUSTRIA DE LA CONSTRUCCION</t>
  </si>
  <si>
    <t>INDUSTRIA FARMACEUTICA</t>
  </si>
  <si>
    <t>INDUSTRIA GASERA</t>
  </si>
  <si>
    <t>INDUSTRIA HOSPITALARIA</t>
  </si>
  <si>
    <t>INDUSTRIA HOTELERA</t>
  </si>
  <si>
    <t>INDUSTRIA METALURGICA</t>
  </si>
  <si>
    <t>INDUSTRIA MINERA</t>
  </si>
  <si>
    <t>INDUSTRIA PAPELERA</t>
  </si>
  <si>
    <t>INDUSTRIA TECNOLOGIA</t>
  </si>
  <si>
    <t>INDUSTRIA TELECOMUNICACIONES</t>
  </si>
  <si>
    <t>LLANTERA</t>
  </si>
  <si>
    <t>MANUFACTURA</t>
  </si>
  <si>
    <t>OPERADORA INTERNACIONAL</t>
  </si>
  <si>
    <t>PRODUCTOS DE LIMPIEZA</t>
  </si>
  <si>
    <t>PUBLICIDAD</t>
  </si>
  <si>
    <t>SECTOR AGROPECUARIO</t>
  </si>
  <si>
    <t>SECTOR ALIMENTOS</t>
  </si>
  <si>
    <t>SECTOR EDUCATIVO</t>
  </si>
  <si>
    <t>SECTOR GOBIERNO</t>
  </si>
  <si>
    <t>SECTOR INMOBILIARIO</t>
  </si>
  <si>
    <t>SECTOR TRANSPORTES</t>
  </si>
  <si>
    <t>SECTOR SALUD</t>
  </si>
  <si>
    <t>SERVICIO DE FUMIGACION</t>
  </si>
  <si>
    <t>SERVICIOS ADMINISTRATIVOS</t>
  </si>
  <si>
    <t>SERVICIOS DE SEGURIDAD PRIVADA</t>
  </si>
  <si>
    <t>SERVICIOS LOGISTICOS</t>
  </si>
  <si>
    <t>TALLER MECANICO</t>
  </si>
  <si>
    <t>TRANSPORTES Y ACARREOS</t>
  </si>
  <si>
    <t>SECTOR MADERERO</t>
  </si>
  <si>
    <t>SECTOR JOYERO</t>
  </si>
  <si>
    <t>SECTOR TEXTIL</t>
  </si>
  <si>
    <t>SECTOR TURISMO</t>
  </si>
  <si>
    <t>CLUB DEPORTIVO</t>
  </si>
  <si>
    <t>INDUSTRIA DEL CALZADO</t>
  </si>
  <si>
    <t>INDUSTRIA DEL ENTRETENIMIENTO</t>
  </si>
  <si>
    <t>SECTOR MARITIMO</t>
  </si>
  <si>
    <t>SUPERVISION, PROYECTOS Y ESTUDIOS EN VIAS TER</t>
  </si>
  <si>
    <t>AUTOBAÑOS</t>
  </si>
  <si>
    <t>SERVICIOS DISEÑO Y BORDADO</t>
  </si>
  <si>
    <t>ORGANIZACIÓN DE EVENTOS</t>
  </si>
  <si>
    <t>A01170NEG</t>
  </si>
  <si>
    <t>A11170NEG</t>
  </si>
  <si>
    <t>A00412ESPUNI</t>
  </si>
  <si>
    <t>A10412ESPUNI</t>
  </si>
  <si>
    <t>A00422ESPUNI</t>
  </si>
  <si>
    <t>A10422ESPUNI</t>
  </si>
  <si>
    <t>A00509ESP</t>
  </si>
  <si>
    <t>A10509ESP</t>
  </si>
  <si>
    <t>A00637ESPUNI</t>
  </si>
  <si>
    <t>A10637ESPUNI</t>
  </si>
  <si>
    <t>A00839AZU</t>
  </si>
  <si>
    <t>A10839AZU</t>
  </si>
  <si>
    <t>A00896NEG</t>
  </si>
  <si>
    <t>A10896NEG</t>
  </si>
  <si>
    <t>A01101060UNI</t>
  </si>
  <si>
    <t>A01102250UNI</t>
  </si>
  <si>
    <t>A01111050UNI</t>
  </si>
  <si>
    <t>A01125INFUNI</t>
  </si>
  <si>
    <t>A01130TRA</t>
  </si>
  <si>
    <t>A11130TRA</t>
  </si>
  <si>
    <t>A00176AMA</t>
  </si>
  <si>
    <t>A10176AMA</t>
  </si>
  <si>
    <t>A00176BLA</t>
  </si>
  <si>
    <t>A10176BLA</t>
  </si>
  <si>
    <t>A00176NAR</t>
  </si>
  <si>
    <t>A10176NAR</t>
  </si>
  <si>
    <t>A00176REY</t>
  </si>
  <si>
    <t>A10176REY</t>
  </si>
  <si>
    <t>A00176ROJ</t>
  </si>
  <si>
    <t>A10176ROJ</t>
  </si>
  <si>
    <t>A00190NAN</t>
  </si>
  <si>
    <t>A10190NAN</t>
  </si>
  <si>
    <t>A00190AMA</t>
  </si>
  <si>
    <t>A10190AMA</t>
  </si>
  <si>
    <t>A00188MAR</t>
  </si>
  <si>
    <t>A10188MAR</t>
  </si>
  <si>
    <t>A00188NAR</t>
  </si>
  <si>
    <t>A10188NAR</t>
  </si>
  <si>
    <t>A00188REY</t>
  </si>
  <si>
    <t>A10188REY</t>
  </si>
  <si>
    <t>A00314AZU</t>
  </si>
  <si>
    <t>A10314AZU</t>
  </si>
  <si>
    <t>A01107TRA</t>
  </si>
  <si>
    <t>A11107TRA</t>
  </si>
  <si>
    <t>DUMMY</t>
  </si>
  <si>
    <t>ROSA - 1002</t>
  </si>
  <si>
    <t>ROSA - 1004</t>
  </si>
  <si>
    <t>ROSA-1174</t>
  </si>
  <si>
    <t>ROSA-1256</t>
  </si>
  <si>
    <t>CARNE-1176</t>
  </si>
  <si>
    <t>CARNE-1202</t>
  </si>
  <si>
    <t>BEIGE-1388</t>
  </si>
  <si>
    <t>BEIGE-1206</t>
  </si>
  <si>
    <t>BEIGE-1360</t>
  </si>
  <si>
    <t>ROSA-1009</t>
  </si>
  <si>
    <t>ROSA-1008</t>
  </si>
  <si>
    <t>ROSA-1014</t>
  </si>
  <si>
    <t>ROSA-1013</t>
  </si>
  <si>
    <t>ROSA-1362</t>
  </si>
  <si>
    <t>ROSA-1010</t>
  </si>
  <si>
    <t>ROSA-1012</t>
  </si>
  <si>
    <t>ROJO-1016</t>
  </si>
  <si>
    <t>ROJO-1308</t>
  </si>
  <si>
    <t>ROJO-1018</t>
  </si>
  <si>
    <t>ROJO-1023</t>
  </si>
  <si>
    <t>ROJO-1019</t>
  </si>
  <si>
    <t>TINTO-1020</t>
  </si>
  <si>
    <t>TINTO-1021</t>
  </si>
  <si>
    <t>TINTO-1022</t>
  </si>
  <si>
    <t>TINTO 1024</t>
  </si>
  <si>
    <t>TINTO-1025</t>
  </si>
  <si>
    <t>TINTO-1310</t>
  </si>
  <si>
    <t>CIELO-1026</t>
  </si>
  <si>
    <t>CIELO-1029</t>
  </si>
  <si>
    <t>CIELO-1028</t>
  </si>
  <si>
    <t>CIELO-1287</t>
  </si>
  <si>
    <t>CIELO-1030</t>
  </si>
  <si>
    <t>CIELO-1032</t>
  </si>
  <si>
    <t>CIELO-1036</t>
  </si>
  <si>
    <t>REY-1038</t>
  </si>
  <si>
    <t>REY-1040</t>
  </si>
  <si>
    <t>AZUL-1044</t>
  </si>
  <si>
    <t>MARINO-1046</t>
  </si>
  <si>
    <t>MARINO-1047</t>
  </si>
  <si>
    <t>AZUL-1240</t>
  </si>
  <si>
    <t>AZUL-1241</t>
  </si>
  <si>
    <t>AZUL1042</t>
  </si>
  <si>
    <t>CIELO-1033</t>
  </si>
  <si>
    <t>CIELO-1328</t>
  </si>
  <si>
    <t>CIELO-1329</t>
  </si>
  <si>
    <t>CIELO-1210</t>
  </si>
  <si>
    <t>AZUL-1050</t>
  </si>
  <si>
    <t>AZUL-1052</t>
  </si>
  <si>
    <t>AZUL-1053</t>
  </si>
  <si>
    <t>AZUL-1054</t>
  </si>
  <si>
    <t>AZUL-1055</t>
  </si>
  <si>
    <t>LILA-1065</t>
  </si>
  <si>
    <t>LILA-1064</t>
  </si>
  <si>
    <t>PURPLE-1186</t>
  </si>
  <si>
    <t>PURPLE-1068</t>
  </si>
  <si>
    <t>PURPLE-1066</t>
  </si>
  <si>
    <t>VERDE-1264</t>
  </si>
  <si>
    <t>VERDE-1076</t>
  </si>
  <si>
    <t>VERDE-1312</t>
  </si>
  <si>
    <t>VERDE-1080</t>
  </si>
  <si>
    <t>VERDE-1078</t>
  </si>
  <si>
    <t>AZUL-1270</t>
  </si>
  <si>
    <t>AZUL-1085</t>
  </si>
  <si>
    <t>AQUA-1084</t>
  </si>
  <si>
    <t>AQUA-1284</t>
  </si>
  <si>
    <t>AQUA-1283</t>
  </si>
  <si>
    <t>VERDE-1180</t>
  </si>
  <si>
    <t>VERDE-1260</t>
  </si>
  <si>
    <t>VERDE1178</t>
  </si>
  <si>
    <t>VERDE-1317</t>
  </si>
  <si>
    <t>VERDE-1318</t>
  </si>
  <si>
    <t>VERDE-1072</t>
  </si>
  <si>
    <t>VERDE-1073</t>
  </si>
  <si>
    <t>VERDE-1089</t>
  </si>
  <si>
    <t>VERDE-1087</t>
  </si>
  <si>
    <t>VERDE-1090</t>
  </si>
  <si>
    <t>VERDE-1370</t>
  </si>
  <si>
    <t>VERDE-1092</t>
  </si>
  <si>
    <t>VERDE-1238</t>
  </si>
  <si>
    <t>VERDE-1196</t>
  </si>
  <si>
    <t>BEIGE-1170</t>
  </si>
  <si>
    <t>BEIGE-1214</t>
  </si>
  <si>
    <t>BEIGE-1096</t>
  </si>
  <si>
    <t>BEIGE-1098</t>
  </si>
  <si>
    <t>AMARILLO-1100</t>
  </si>
  <si>
    <t>AMARILLO-1102</t>
  </si>
  <si>
    <t>AMARILLO-1108</t>
  </si>
  <si>
    <t>AMARILLO-1334</t>
  </si>
  <si>
    <t>AMARILLO-1110</t>
  </si>
  <si>
    <t>NARANJA-1112</t>
  </si>
  <si>
    <t>NARANJA-1116</t>
  </si>
  <si>
    <t>NARANJA-1118</t>
  </si>
  <si>
    <t>NARANJA-1122</t>
  </si>
  <si>
    <t>CHEDRON-1331</t>
  </si>
  <si>
    <t>ORO-1124</t>
  </si>
  <si>
    <t>ORO-1128</t>
  </si>
  <si>
    <t>ORO-1126</t>
  </si>
  <si>
    <t>ORO-1300</t>
  </si>
  <si>
    <t>ORO-1130</t>
  </si>
  <si>
    <t>ORO-1134</t>
  </si>
  <si>
    <t>ORO-1136</t>
  </si>
  <si>
    <t>BEIGE-1208</t>
  </si>
  <si>
    <t>BEIGE-1138</t>
  </si>
  <si>
    <t>BEIGE-1374</t>
  </si>
  <si>
    <t>BEIGE-1140</t>
  </si>
  <si>
    <t>BEIGE-1248</t>
  </si>
  <si>
    <t>ORO-1137</t>
  </si>
  <si>
    <t>ORO-1138</t>
  </si>
  <si>
    <t>ORO-1139</t>
  </si>
  <si>
    <t>ORO-1140</t>
  </si>
  <si>
    <t>CAFÉ-1144</t>
  </si>
  <si>
    <t>CAFÉ-1188</t>
  </si>
  <si>
    <t>BEIGE-1304</t>
  </si>
  <si>
    <t>CAFÉ-1145</t>
  </si>
  <si>
    <t>CEFE-1305</t>
  </si>
  <si>
    <t>BEIGE-1306</t>
  </si>
  <si>
    <t>BEIGE-1296</t>
  </si>
  <si>
    <t>CAFÉ-1148</t>
  </si>
  <si>
    <t>NEGRO-1152</t>
  </si>
  <si>
    <t>GRIS OSC-1194</t>
  </si>
  <si>
    <t>GRIS-1192</t>
  </si>
  <si>
    <t>GRIS-1280</t>
  </si>
  <si>
    <t>GRIS-1218</t>
  </si>
  <si>
    <t>GRIS-1219</t>
  </si>
  <si>
    <t>GRIS-1154</t>
  </si>
  <si>
    <t>GRIS-1156</t>
  </si>
  <si>
    <t>GRIS-1158</t>
  </si>
  <si>
    <t>GRIS-1159</t>
  </si>
  <si>
    <t>BLANCO-1160</t>
  </si>
  <si>
    <t>ORO METALICO 7407</t>
  </si>
  <si>
    <t>PLATA METALICO 9083</t>
  </si>
  <si>
    <t>NUMERO DE PEDIDO</t>
  </si>
  <si>
    <t>FECHA DE INGRESO DE PEDIDO:</t>
  </si>
  <si>
    <t>CLASIFICACION:</t>
  </si>
  <si>
    <t>Descripcion CABALLERO</t>
  </si>
  <si>
    <t>2XG
44</t>
  </si>
  <si>
    <t>3XG
 46</t>
  </si>
  <si>
    <t>Descripcion DAMA</t>
  </si>
  <si>
    <t>2XG
36</t>
  </si>
  <si>
    <t>3XG
38</t>
  </si>
  <si>
    <t>PRENDAS TOTALES</t>
  </si>
  <si>
    <t>EMBARCA CON OTRO PEDIDO:</t>
  </si>
  <si>
    <t>SE EMBARCA DE MANERA PARCIAL:</t>
  </si>
  <si>
    <t>A01177NEG</t>
  </si>
  <si>
    <t>A11177NEG</t>
  </si>
  <si>
    <t>SAFARI</t>
  </si>
  <si>
    <t>A01055MAR</t>
  </si>
  <si>
    <t>A11055MAR</t>
  </si>
  <si>
    <t>A11055CAQ</t>
  </si>
  <si>
    <t>A01055CAQ</t>
  </si>
  <si>
    <t>ALASKA</t>
  </si>
  <si>
    <t>A00891NEG</t>
  </si>
  <si>
    <t>A10891NEG</t>
  </si>
  <si>
    <t>A00391NEG</t>
  </si>
  <si>
    <t>A10391NEG</t>
  </si>
  <si>
    <t>A00392NEG</t>
  </si>
  <si>
    <t>A10392NEG</t>
  </si>
  <si>
    <t xml:space="preserve">COMENTARIOS </t>
  </si>
  <si>
    <t xml:space="preserve">VENDEDOR </t>
  </si>
  <si>
    <t>SURTIDOR</t>
  </si>
  <si>
    <t>FIRMA</t>
  </si>
  <si>
    <t>FECHA</t>
  </si>
  <si>
    <t>HORA INICIO</t>
  </si>
  <si>
    <t>HORA FIN</t>
  </si>
  <si>
    <t>PRENDAS FALTANTES</t>
  </si>
  <si>
    <t>CODIGO</t>
  </si>
  <si>
    <t xml:space="preserve">DESCRIPCION </t>
  </si>
  <si>
    <t>ORDEN PENDIENTE</t>
  </si>
  <si>
    <t>FECHA DE ENTREGA</t>
  </si>
  <si>
    <t>A20189NAN</t>
  </si>
  <si>
    <t>A00235NEG</t>
  </si>
  <si>
    <t>A10235NEG</t>
  </si>
  <si>
    <t>C00896BLA</t>
  </si>
  <si>
    <t>C10896BLA</t>
  </si>
  <si>
    <t>FECHA APROX. 
EMBARQUE</t>
  </si>
  <si>
    <t>A01062NEG</t>
  </si>
  <si>
    <t>A11062NEG</t>
  </si>
  <si>
    <t>A01063NEG</t>
  </si>
  <si>
    <t>A11063NEG</t>
  </si>
  <si>
    <t>A00335NEG</t>
  </si>
  <si>
    <t>A10335NEG</t>
  </si>
  <si>
    <t>A00313NEG</t>
  </si>
  <si>
    <t>A10313NEG</t>
  </si>
  <si>
    <t>A01057MAR</t>
  </si>
  <si>
    <t>A11057MAR</t>
  </si>
  <si>
    <t>A01334NEG</t>
  </si>
  <si>
    <t>A11334NEG</t>
  </si>
  <si>
    <t>A01269MARUNI</t>
  </si>
  <si>
    <t>A11269MARUNI</t>
  </si>
  <si>
    <t>VERONICA</t>
  </si>
  <si>
    <t>A01256BLA</t>
  </si>
  <si>
    <t>A11256BLA</t>
  </si>
  <si>
    <t>A01154MAR</t>
  </si>
  <si>
    <t>A11154MAR</t>
  </si>
  <si>
    <t>A01154NEG</t>
  </si>
  <si>
    <t>A11154NEG</t>
  </si>
  <si>
    <t>A01154CAQ</t>
  </si>
  <si>
    <t>A11154CAQ</t>
  </si>
  <si>
    <t>A01154GRO</t>
  </si>
  <si>
    <t>A11154GRO</t>
  </si>
  <si>
    <t>A01428MAR</t>
  </si>
  <si>
    <t>A11428MAR</t>
  </si>
  <si>
    <t>A01428NEG</t>
  </si>
  <si>
    <t>A11428NEG</t>
  </si>
  <si>
    <t>A01428CAQ</t>
  </si>
  <si>
    <t>A11428CAQ</t>
  </si>
  <si>
    <t>A01134NEG</t>
  </si>
  <si>
    <t>A11134NEG</t>
  </si>
  <si>
    <t>A01135NEG</t>
  </si>
  <si>
    <t>A11135NEG</t>
  </si>
  <si>
    <t>A01271M/A</t>
  </si>
  <si>
    <t>A11271M/A</t>
  </si>
  <si>
    <t>A01194NEG</t>
  </si>
  <si>
    <t>A11194NEG</t>
  </si>
  <si>
    <t>A01272NEG</t>
  </si>
  <si>
    <t>A11272NEG</t>
  </si>
  <si>
    <t>HALIFAX</t>
  </si>
  <si>
    <t>A01199MAR</t>
  </si>
  <si>
    <t>A11199MAR</t>
  </si>
  <si>
    <t>A01198MAR</t>
  </si>
  <si>
    <t>A11198MAR</t>
  </si>
  <si>
    <t>A01427NEG</t>
  </si>
  <si>
    <t>A11427NEG</t>
  </si>
  <si>
    <t>USA_DRY_FIT</t>
  </si>
  <si>
    <t>GOLF_DRY_FIT</t>
  </si>
  <si>
    <t>A01461MAR</t>
  </si>
  <si>
    <t>A11461MAR</t>
  </si>
  <si>
    <t>A01461NEG</t>
  </si>
  <si>
    <t>A11461NEG</t>
  </si>
  <si>
    <t>A01470BLA</t>
  </si>
  <si>
    <t>A11470BLA</t>
  </si>
  <si>
    <t>A01470MAR</t>
  </si>
  <si>
    <t>A11470MAR</t>
  </si>
  <si>
    <t>A01470NEG</t>
  </si>
  <si>
    <t>A11470NEG</t>
  </si>
  <si>
    <t>A01462MAR</t>
  </si>
  <si>
    <t>A01462NEG</t>
  </si>
  <si>
    <t>A11462MAR</t>
  </si>
  <si>
    <t>A11462NEG</t>
  </si>
  <si>
    <t>A01471BLA</t>
  </si>
  <si>
    <t>A01471MAR</t>
  </si>
  <si>
    <t>A01471NEG</t>
  </si>
  <si>
    <t>A11471BLA</t>
  </si>
  <si>
    <t>A11471MAR</t>
  </si>
  <si>
    <t>A11471NEG</t>
  </si>
  <si>
    <t>A00969CIE</t>
  </si>
  <si>
    <t>A00969VIN</t>
  </si>
  <si>
    <t>A10969CIE</t>
  </si>
  <si>
    <t>A10969VIN</t>
  </si>
  <si>
    <t>A01463CIE</t>
  </si>
  <si>
    <t>A11463CIE</t>
  </si>
  <si>
    <t>A01463VIN</t>
  </si>
  <si>
    <t>A11463VIN</t>
  </si>
  <si>
    <t>A01428GGR</t>
  </si>
  <si>
    <t>A11428GGR</t>
  </si>
  <si>
    <t>A01494AZU</t>
  </si>
  <si>
    <t>A11494AZU</t>
  </si>
  <si>
    <t>BOLSA_CARGO_SIMULADA</t>
  </si>
  <si>
    <t>A00803MAR</t>
  </si>
  <si>
    <t>A10803MAR</t>
  </si>
  <si>
    <t>A01495AZU</t>
  </si>
  <si>
    <t>A01496AZU</t>
  </si>
  <si>
    <t>A11495AZU</t>
  </si>
  <si>
    <t>A11496AZU</t>
  </si>
  <si>
    <t>A01490AMN</t>
  </si>
  <si>
    <t>A11490AMN</t>
  </si>
  <si>
    <t>SERVICIOS FUNERARIOS</t>
  </si>
  <si>
    <t>AGRICULTURA</t>
  </si>
  <si>
    <t>GANADERIA</t>
  </si>
  <si>
    <t>SILVICULTURA</t>
  </si>
  <si>
    <t>PESCA</t>
  </si>
  <si>
    <t>CAZA</t>
  </si>
  <si>
    <t>EXTRACCION DE CARBON</t>
  </si>
  <si>
    <t>EXTRACCION DE PETROLEO</t>
  </si>
  <si>
    <t>EXPLOTACION DE SAL</t>
  </si>
  <si>
    <t>ELABORACION DE ALIMENTOS</t>
  </si>
  <si>
    <t>ELABORACION DE BEBIDAS</t>
  </si>
  <si>
    <t>FABRICACION DE TABACO</t>
  </si>
  <si>
    <t>CONFECCION DE PRENDAS</t>
  </si>
  <si>
    <t>FABRICACION DE CALZADO</t>
  </si>
  <si>
    <t>INDUSTRIA MADERERA</t>
  </si>
  <si>
    <t>INDUSTRIA EDITORIAL Y DE IMPRESIÓN</t>
  </si>
  <si>
    <t>INDUSTRIA QUIMICA</t>
  </si>
  <si>
    <t>REFINACION DEL PETROLEO</t>
  </si>
  <si>
    <t>FABRICACION DE PRODUCTOS DE HULE Y PLASTICO</t>
  </si>
  <si>
    <t>FABRICACION DE MINERALES NO METALICOS</t>
  </si>
  <si>
    <t>INDUSTRIAS METALICAS</t>
  </si>
  <si>
    <t>FABRICACION DE PRODUCTOS METALICOS</t>
  </si>
  <si>
    <t>FABRICACION, ENSAMBLE Y REPARACION DE MAQUINARIA</t>
  </si>
  <si>
    <t>FABRICACION, ENSAMBLE Y REPARACION DE APARATOS ELECTRICOS</t>
  </si>
  <si>
    <t>CONSTRUCCION Y ENSAMBLE DE EQUIPO DE TRANSPORTE</t>
  </si>
  <si>
    <t>CONSTRUCCION Y EDIFICACION DE OBRAS DE INGENIERIA CIVIL</t>
  </si>
  <si>
    <t>CONTRATISTAS ESPECIALIZADOS</t>
  </si>
  <si>
    <t>GENERACION, TRANSMISION Y DISTRIBUCION DE ENERGIA ELECTRICA</t>
  </si>
  <si>
    <t>CAPTACION Y SUMINISTRO DE AGUA POTABLE</t>
  </si>
  <si>
    <t>COMPRAVENTA DE ALIMENTOS, BEBIDAS Y PRODUCTOS DEL TABACO</t>
  </si>
  <si>
    <t>COMPRAVENTA DE PRENDAS DE VESTIR</t>
  </si>
  <si>
    <t>COMPRAVENTA DE ARTICULOS PARA EL HOGAR</t>
  </si>
  <si>
    <t xml:space="preserve">COMPRAVENTA DE TIENDAS DE AUTOSERVICIO </t>
  </si>
  <si>
    <t>COMPRAVENTA DE GASES, COMBUSTIBLES Y LUBRICANTES</t>
  </si>
  <si>
    <t>COMPRAVENTA DE MATERIAS PRIMAS</t>
  </si>
  <si>
    <t>COMPRAVENTA DE MAQUINARIA, EQUIPO</t>
  </si>
  <si>
    <t>COMPRAVENTA DE EQUIPO DE TRANSPORTE</t>
  </si>
  <si>
    <t>COMPRAVENTA DE INMUEBLES</t>
  </si>
  <si>
    <t>SERVICIOS DE TRANSPORTES</t>
  </si>
  <si>
    <t>SERVICIOS DE COMUNICACIONES</t>
  </si>
  <si>
    <t xml:space="preserve">SERVICIOS FINANCIEROS </t>
  </si>
  <si>
    <t>SERVICIOS DE SEGUROS</t>
  </si>
  <si>
    <t>SERVICIOS DE BIENES RAICES</t>
  </si>
  <si>
    <t>SERVICIOS PROFESIONALES Y TECNICOS</t>
  </si>
  <si>
    <t>SERVICIOS DE ALQUILER</t>
  </si>
  <si>
    <t>SERVICIOS DE ALOJAMIENTO TEMPORAL</t>
  </si>
  <si>
    <t>SERVICIOS DE RESTAURANT</t>
  </si>
  <si>
    <t>SERVICIOS RECREATIVOS</t>
  </si>
  <si>
    <t>SERVICIOS PERSONALES PARA EL HOGAR</t>
  </si>
  <si>
    <t>SERVICIOS EDUCATIVOS</t>
  </si>
  <si>
    <t>SERVICIOS HOSPITALARIOS</t>
  </si>
  <si>
    <t>AGRUPACIONES MERCANTILES</t>
  </si>
  <si>
    <t>AGRUPACIONES PROFESIONALES</t>
  </si>
  <si>
    <t>AGRUPACIONES CIVICAS</t>
  </si>
  <si>
    <t>AGRUPACIONES POLITICAS</t>
  </si>
  <si>
    <t>AGRUPACIONES LABOLARES</t>
  </si>
  <si>
    <t>AGRUPACIONES RELIGIOSAS</t>
  </si>
  <si>
    <t>SERVICIOS GUBERNAMENTALES</t>
  </si>
  <si>
    <t>SERVICIOS DE ORGANIZACIONES INTERNACIONALES</t>
  </si>
  <si>
    <t>A01599BLA</t>
  </si>
  <si>
    <t>A11599BLA</t>
  </si>
  <si>
    <t>A01598BLA</t>
  </si>
  <si>
    <t>A11598BLA</t>
  </si>
  <si>
    <t>A01533NEG</t>
  </si>
  <si>
    <t>A11533NEG</t>
  </si>
  <si>
    <t>A01611NEG</t>
  </si>
  <si>
    <t>A11611NEG</t>
  </si>
  <si>
    <t>A01625AZU</t>
  </si>
  <si>
    <t>A11625AZU</t>
  </si>
  <si>
    <t>A01624AZU</t>
  </si>
  <si>
    <t>A11624AZU</t>
  </si>
  <si>
    <t>A01461ROJ</t>
  </si>
  <si>
    <t>A11461ROJ</t>
  </si>
  <si>
    <t>A01462ROJ</t>
  </si>
  <si>
    <t>A11462ROJ</t>
  </si>
  <si>
    <t>A01515NEG</t>
  </si>
  <si>
    <t>A11515NEG</t>
  </si>
  <si>
    <t>A01595BLA</t>
  </si>
  <si>
    <t>A11595BLA</t>
  </si>
  <si>
    <t>A01596BLA</t>
  </si>
  <si>
    <t>A11596BLA</t>
  </si>
  <si>
    <t xml:space="preserve">      Amazon</t>
  </si>
  <si>
    <t>A00188AMN</t>
  </si>
  <si>
    <t>A10188AMN</t>
  </si>
  <si>
    <t>A00188NEG</t>
  </si>
  <si>
    <t>A10188NEG</t>
  </si>
  <si>
    <t>A00188GRO</t>
  </si>
  <si>
    <t>A10188GRO</t>
  </si>
  <si>
    <t>A01460N/B</t>
  </si>
  <si>
    <t>A11460N/B</t>
  </si>
  <si>
    <t>A01571CIE</t>
  </si>
  <si>
    <t>A01571VIN</t>
  </si>
  <si>
    <t>A11571CIE</t>
  </si>
  <si>
    <t>A11571VIN</t>
  </si>
  <si>
    <t>ELEGANT</t>
  </si>
  <si>
    <t>A01195NEG</t>
  </si>
  <si>
    <t>A11195NEG</t>
  </si>
  <si>
    <t>A01273NEG</t>
  </si>
  <si>
    <t>A11273NEG</t>
  </si>
  <si>
    <t>601 - GENERAL DE LEY PERSONAS MORALES</t>
  </si>
  <si>
    <t>603 - PERSONAS MORALES CON FINES NO LUCRATIVOS</t>
  </si>
  <si>
    <t>605 - SUELDOS Y SALARIOS E INGRESOS ASIMILADOS A SALARIOS</t>
  </si>
  <si>
    <t>606 - ARRENDAMIENTO</t>
  </si>
  <si>
    <t>607 - RÉGIMEN DE ENAJENACIÓN O ADQUISICIÓN DE BIENES</t>
  </si>
  <si>
    <t>608 - DEMÁS INGRESOS</t>
  </si>
  <si>
    <t>609 - CONSOLIDACIÓN</t>
  </si>
  <si>
    <t>610 - RESIDENTES EN EL EXTRANJERO SIN ESTABLECIMIENTO PERMANENTE EN MÉXICO</t>
  </si>
  <si>
    <t>611 - INGRESOS POR DIVIDENDOS (SOCIOS Y ACCIONISTAS)</t>
  </si>
  <si>
    <t>612 - PERSONAS FÍSICAS CON ACTIVIDADES EMPRESARIALES Y PROFESIONALES</t>
  </si>
  <si>
    <t>614 - INGRESOS POR INTERESES</t>
  </si>
  <si>
    <t>615 - RÉGIMEN DE LOS INGRESOS POR OBTENCIÓN DE PREMIOS</t>
  </si>
  <si>
    <t>616 - SIN OBLIGACIONES FISCALES</t>
  </si>
  <si>
    <t>620 - SOCIEDADES COOPERATIVAS DE PRODUCCIÓN QUE OPTAN POR DIFERIR SUS INGRESOS</t>
  </si>
  <si>
    <t>621 - INCORPORACIÓN FISCAL</t>
  </si>
  <si>
    <t>622 - ACTIVIDADES AGRÍCOLAS, GANADERAS, SILVÍCOLAS Y PESQUERAS</t>
  </si>
  <si>
    <t>623 - OPCIONAL PARA GRUPOS DE SOCIEDADES</t>
  </si>
  <si>
    <t>624 - COORDINADOS</t>
  </si>
  <si>
    <t>625 - RÉGIMEN DE LAS ACTIVIDADES EMPRESARIALES CON INGRESOS A TRAVÉS DE PLATAFORMAS TECNOLÓGICAS</t>
  </si>
  <si>
    <t>626 - RÉGIMEN SIMPLIFICADO DE CONFIANZA</t>
  </si>
  <si>
    <t>628 - HIDROCARBUROS</t>
  </si>
  <si>
    <t>629 - DE LOS REGÍMENES FISCALES PREFERENTES Y DE LAS EMPRESAS MULTINACIONALES</t>
  </si>
  <si>
    <t>630 - ENAJENACIÓN DE ACCIONES EN BOLSA DE VALORES</t>
  </si>
  <si>
    <t>A01665M/R</t>
  </si>
  <si>
    <t>A11665M/R</t>
  </si>
  <si>
    <t>A00970CIE</t>
  </si>
  <si>
    <t>A10970CIE</t>
  </si>
  <si>
    <t>A10970VIN</t>
  </si>
  <si>
    <t>A00970VIN</t>
  </si>
  <si>
    <t>A01716AZU</t>
  </si>
  <si>
    <t>A11716AZU</t>
  </si>
  <si>
    <t>INDUSTRIAL</t>
  </si>
  <si>
    <t>CARGO</t>
  </si>
  <si>
    <t>A01134MAR</t>
  </si>
  <si>
    <t>A11134MAR</t>
  </si>
  <si>
    <t>A01135MAR</t>
  </si>
  <si>
    <t>A11135MAR</t>
  </si>
  <si>
    <t>ORION</t>
  </si>
  <si>
    <t>COREA</t>
  </si>
  <si>
    <t>A01861NAN</t>
  </si>
  <si>
    <t>A11861NAN</t>
  </si>
  <si>
    <t>C01584PLA</t>
  </si>
  <si>
    <t>C11584PLA</t>
  </si>
  <si>
    <t>A00348AMN</t>
  </si>
  <si>
    <t>A10348AMN</t>
  </si>
  <si>
    <t>A01461REY</t>
  </si>
  <si>
    <t>A11461REY</t>
  </si>
  <si>
    <t>A00373AMN</t>
  </si>
  <si>
    <t>A10373AMN</t>
  </si>
  <si>
    <t>MANGO</t>
  </si>
  <si>
    <t>JADE</t>
  </si>
  <si>
    <t>C00105VAG</t>
  </si>
  <si>
    <t>C00105AZC</t>
  </si>
  <si>
    <t>C10105AZC</t>
  </si>
  <si>
    <t>C10105DEL</t>
  </si>
  <si>
    <t>C00105DEL</t>
  </si>
  <si>
    <t>C00105ROF</t>
  </si>
  <si>
    <t>C10105ROF</t>
  </si>
  <si>
    <t>C00105ROL</t>
  </si>
  <si>
    <t>C10105ROL</t>
  </si>
  <si>
    <t>C10105LIM</t>
  </si>
  <si>
    <t>C00105LIM</t>
  </si>
  <si>
    <t>C00105MAN</t>
  </si>
  <si>
    <t>C10105MAN</t>
  </si>
  <si>
    <t>C10105OLI</t>
  </si>
  <si>
    <t>C00105OLI</t>
  </si>
  <si>
    <t>C00105GPL</t>
  </si>
  <si>
    <t>C10105GPL</t>
  </si>
  <si>
    <t>C10105VEJ</t>
  </si>
  <si>
    <t>C00105VEJ</t>
  </si>
  <si>
    <t>C00105VBS</t>
  </si>
  <si>
    <t>C10105VBS</t>
  </si>
  <si>
    <t>C00106VAG</t>
  </si>
  <si>
    <t>C00106ARE</t>
  </si>
  <si>
    <t>C10106ARE</t>
  </si>
  <si>
    <t>C00106BEI</t>
  </si>
  <si>
    <t>C00106GCA</t>
  </si>
  <si>
    <t>C10106GCA</t>
  </si>
  <si>
    <t>C00106CIE</t>
  </si>
  <si>
    <t>C10106CIE</t>
  </si>
  <si>
    <t>C00106AZC</t>
  </si>
  <si>
    <t>C10106AZC</t>
  </si>
  <si>
    <t>C00106CHO</t>
  </si>
  <si>
    <t>C10106CHO</t>
  </si>
  <si>
    <t>C00106DEL</t>
  </si>
  <si>
    <t>C10106DEL</t>
  </si>
  <si>
    <t>C00106ROF</t>
  </si>
  <si>
    <t>C10106ROF</t>
  </si>
  <si>
    <t>C00106ROL</t>
  </si>
  <si>
    <t>C10106ROL</t>
  </si>
  <si>
    <t>C00106LIM</t>
  </si>
  <si>
    <t>C10106LIM</t>
  </si>
  <si>
    <t>C00106MAN</t>
  </si>
  <si>
    <t>C10106MAN</t>
  </si>
  <si>
    <t>C00106MOR</t>
  </si>
  <si>
    <t>C10106MOR</t>
  </si>
  <si>
    <t>C00106NAR</t>
  </si>
  <si>
    <t>C10106NAR</t>
  </si>
  <si>
    <t>C00106OLI</t>
  </si>
  <si>
    <t>C10106OLI</t>
  </si>
  <si>
    <t>C00106GPL</t>
  </si>
  <si>
    <t>C10106GPL</t>
  </si>
  <si>
    <t>C00106TUR</t>
  </si>
  <si>
    <t>C10106TUR</t>
  </si>
  <si>
    <t>C00106VEJ</t>
  </si>
  <si>
    <t>C10106VEJ</t>
  </si>
  <si>
    <t>C00106VBS</t>
  </si>
  <si>
    <t>C10106VBS</t>
  </si>
  <si>
    <t>A01470B/A</t>
  </si>
  <si>
    <t>A11470B/A</t>
  </si>
  <si>
    <t>A01471B/A</t>
  </si>
  <si>
    <t>A11471B/A</t>
  </si>
  <si>
    <t>A01964AZU</t>
  </si>
  <si>
    <t>A11964AZU</t>
  </si>
  <si>
    <t>A01965AZU</t>
  </si>
  <si>
    <t>A11965AZU</t>
  </si>
  <si>
    <t>A01977AZU</t>
  </si>
  <si>
    <t>A01978AZU</t>
  </si>
  <si>
    <t>A11977AZU</t>
  </si>
  <si>
    <t>A11978AZU</t>
  </si>
  <si>
    <t>A00082VER</t>
  </si>
  <si>
    <t>A10082VER</t>
  </si>
  <si>
    <t>A00969GRI</t>
  </si>
  <si>
    <t>A10969GRI</t>
  </si>
  <si>
    <t>A00037VER</t>
  </si>
  <si>
    <t>A10037VER</t>
  </si>
  <si>
    <t>A00970GRIS</t>
  </si>
  <si>
    <t>A10970GRIS</t>
  </si>
  <si>
    <t>A00363MAR</t>
  </si>
  <si>
    <t>A10363MAR</t>
  </si>
  <si>
    <t>A00382MAR</t>
  </si>
  <si>
    <t>A10382MAR</t>
  </si>
  <si>
    <t>A01966CIE</t>
  </si>
  <si>
    <t>A01966MAR</t>
  </si>
  <si>
    <t>A01966NEG</t>
  </si>
  <si>
    <t>A11966MAR</t>
  </si>
  <si>
    <t>A11966NEG</t>
  </si>
  <si>
    <t>A11966CIE</t>
  </si>
  <si>
    <t>A01967CIE</t>
  </si>
  <si>
    <t>A01967MAR</t>
  </si>
  <si>
    <t>A01967NEG</t>
  </si>
  <si>
    <t>A11967CIE</t>
  </si>
  <si>
    <t>A11967MAR</t>
  </si>
  <si>
    <t>A11967NEG</t>
  </si>
  <si>
    <t>A02051NEG</t>
  </si>
  <si>
    <t>A12051NEG</t>
  </si>
  <si>
    <t>A02055NEG</t>
  </si>
  <si>
    <t>A12055NEG</t>
  </si>
  <si>
    <t>A01963MAR</t>
  </si>
  <si>
    <t>A11963MAR</t>
  </si>
  <si>
    <t>A01963NEG</t>
  </si>
  <si>
    <t>A11963NEG</t>
  </si>
  <si>
    <t>A01963GRO</t>
  </si>
  <si>
    <t>A11963GRO</t>
  </si>
  <si>
    <t>UNISEX_BERRYS</t>
  </si>
  <si>
    <t>A02011MAR</t>
  </si>
  <si>
    <t>A02011NEG</t>
  </si>
  <si>
    <t>A12011MAR</t>
  </si>
  <si>
    <t>A12011NEG</t>
  </si>
  <si>
    <t>A01962MAR</t>
  </si>
  <si>
    <t>A11962MAR</t>
  </si>
  <si>
    <t>A01962NEG</t>
  </si>
  <si>
    <t>A11962NEG</t>
  </si>
  <si>
    <t>A01962GRO</t>
  </si>
  <si>
    <t>A11962GRO</t>
  </si>
  <si>
    <t>A01833MAR</t>
  </si>
  <si>
    <t>A11833MAR</t>
  </si>
  <si>
    <t>A01462REY</t>
  </si>
  <si>
    <t>A11462REY</t>
  </si>
  <si>
    <t>A02039GRP</t>
  </si>
  <si>
    <t>A12039GRP</t>
  </si>
  <si>
    <t>A00245MAR</t>
  </si>
  <si>
    <t>A10245MAR</t>
  </si>
  <si>
    <t>A00245NEG</t>
  </si>
  <si>
    <t>A10245NEG</t>
  </si>
  <si>
    <t>C00058NEG</t>
  </si>
  <si>
    <t>C00058BLA</t>
  </si>
  <si>
    <t>C10058BLA</t>
  </si>
  <si>
    <t>C10058NEG</t>
  </si>
  <si>
    <t>A02069GRJ</t>
  </si>
  <si>
    <t>A12069GRJ</t>
  </si>
  <si>
    <t>A02069MAR</t>
  </si>
  <si>
    <t>A12069MAR</t>
  </si>
  <si>
    <t>A02069NEG</t>
  </si>
  <si>
    <t>A12069NEG</t>
  </si>
  <si>
    <t>A02071GRJ</t>
  </si>
  <si>
    <t>A12071GRJ</t>
  </si>
  <si>
    <t>A02071MAR</t>
  </si>
  <si>
    <t>A12071MAR</t>
  </si>
  <si>
    <t>A02071NEG</t>
  </si>
  <si>
    <t>A12071NEG</t>
  </si>
  <si>
    <t>OSAKA</t>
  </si>
  <si>
    <t>A02026NEG</t>
  </si>
  <si>
    <t>A12026NEG</t>
  </si>
  <si>
    <t>A02027NEG</t>
  </si>
  <si>
    <t>A12027NEG</t>
  </si>
  <si>
    <t>BUENOS_AIRES</t>
  </si>
  <si>
    <t>A01704NEG</t>
  </si>
  <si>
    <t>A11704NEG</t>
  </si>
  <si>
    <t>A01703NEG</t>
  </si>
  <si>
    <t>A11703NEG</t>
  </si>
  <si>
    <t>A02012NEG</t>
  </si>
  <si>
    <t>A12012NEG</t>
  </si>
  <si>
    <t>A02013NEG</t>
  </si>
  <si>
    <t>A12013NEG</t>
  </si>
  <si>
    <t>A02079MAR</t>
  </si>
  <si>
    <t>A12079MAR</t>
  </si>
  <si>
    <t>LISTADO 1</t>
  </si>
  <si>
    <t>CABALLERO PARTE ARRIBA</t>
  </si>
  <si>
    <t>DESCRIPCION</t>
  </si>
  <si>
    <t>COLOR</t>
  </si>
  <si>
    <t>A00227BEI</t>
  </si>
  <si>
    <t>A10227BEI</t>
  </si>
  <si>
    <t>LISTADO 2</t>
  </si>
  <si>
    <t>A02125CIE</t>
  </si>
  <si>
    <t>A12125CIE</t>
  </si>
  <si>
    <t>A02125GCA</t>
  </si>
  <si>
    <t>A12125GCA</t>
  </si>
  <si>
    <t>A00134GRO</t>
  </si>
  <si>
    <t>A10134GRO</t>
  </si>
  <si>
    <t>A02078MAR</t>
  </si>
  <si>
    <t>A12078MAR</t>
  </si>
  <si>
    <t>A02097GRP</t>
  </si>
  <si>
    <t>A12097GRP</t>
  </si>
  <si>
    <t>A02097REY</t>
  </si>
  <si>
    <t>A02097VIN</t>
  </si>
  <si>
    <t>A12097REY</t>
  </si>
  <si>
    <t>A12097VIN</t>
  </si>
  <si>
    <t>CABALLERO PARTE ABAJO</t>
  </si>
  <si>
    <t>A02131GRP</t>
  </si>
  <si>
    <t>A12131GRP</t>
  </si>
  <si>
    <t>A02131REY</t>
  </si>
  <si>
    <t>A12131REY</t>
  </si>
  <si>
    <t>A02131VIN</t>
  </si>
  <si>
    <t>A12131VIN</t>
  </si>
  <si>
    <t>A01494NEG</t>
  </si>
  <si>
    <t>A11494NEG</t>
  </si>
  <si>
    <t>A01963CAQ</t>
  </si>
  <si>
    <t>A11963CAQ</t>
  </si>
  <si>
    <t>DAMA PARTE ARRIBA</t>
  </si>
  <si>
    <t>A00037CIE</t>
  </si>
  <si>
    <t>A10037CIE</t>
  </si>
  <si>
    <t>A00037GCA</t>
  </si>
  <si>
    <t>A10037GCA</t>
  </si>
  <si>
    <t>A02096GRP</t>
  </si>
  <si>
    <t>A12096GRP</t>
  </si>
  <si>
    <t>A02096REY</t>
  </si>
  <si>
    <t>A12096REY</t>
  </si>
  <si>
    <t>A02096VIN</t>
  </si>
  <si>
    <t>A12096VIN</t>
  </si>
  <si>
    <t>A01954BLA</t>
  </si>
  <si>
    <t>A01954GRO</t>
  </si>
  <si>
    <t>A01954MAR</t>
  </si>
  <si>
    <t>A01954NEG</t>
  </si>
  <si>
    <t>A01954VBO</t>
  </si>
  <si>
    <t>A11954BLA</t>
  </si>
  <si>
    <t>A11954GRO</t>
  </si>
  <si>
    <t>A11954MAR</t>
  </si>
  <si>
    <t>A11954NEG</t>
  </si>
  <si>
    <t>A11954VBO</t>
  </si>
  <si>
    <t>DAMA PARTE ABAJO</t>
  </si>
  <si>
    <t>A01962CAQ</t>
  </si>
  <si>
    <t>A11962CAQ</t>
  </si>
  <si>
    <t>A01496NEG</t>
  </si>
  <si>
    <t>A11496NEG</t>
  </si>
  <si>
    <t>A02132GRP</t>
  </si>
  <si>
    <t>A02132REY</t>
  </si>
  <si>
    <t>A02132VIN</t>
  </si>
  <si>
    <t>A12132GRP</t>
  </si>
  <si>
    <t>A12132REY</t>
  </si>
  <si>
    <t>A12132VIN</t>
  </si>
  <si>
    <t>BOTA Y ZAPATO</t>
  </si>
  <si>
    <t>A01955BLA</t>
  </si>
  <si>
    <t>A01955MAR</t>
  </si>
  <si>
    <t>A01955NEG</t>
  </si>
  <si>
    <t>A01955GRO</t>
  </si>
  <si>
    <t>A01955VBO</t>
  </si>
  <si>
    <t>A11955GRO</t>
  </si>
  <si>
    <t>A11955MAR</t>
  </si>
  <si>
    <t>A11955NEG</t>
  </si>
  <si>
    <t>A11955VBO</t>
  </si>
  <si>
    <t>A11955BLA</t>
  </si>
  <si>
    <t>C10105VAG</t>
  </si>
  <si>
    <t>C10105BEI</t>
  </si>
  <si>
    <t>C10106VAG</t>
  </si>
  <si>
    <t>C10106BEI</t>
  </si>
  <si>
    <t>A02070GRJ</t>
  </si>
  <si>
    <t>A02070MAR</t>
  </si>
  <si>
    <t>A02070NEG</t>
  </si>
  <si>
    <t>A12070GRJ</t>
  </si>
  <si>
    <t>A12070MAR</t>
  </si>
  <si>
    <t>A12070NEG</t>
  </si>
  <si>
    <t>A12072GRJ</t>
  </si>
  <si>
    <t>A12072MAR</t>
  </si>
  <si>
    <t>A12072NEG</t>
  </si>
  <si>
    <t>A02072GRJ</t>
  </si>
  <si>
    <t>A02072MAR</t>
  </si>
  <si>
    <t>A02072NEG</t>
  </si>
  <si>
    <t>A02101MAR</t>
  </si>
  <si>
    <t>A02101BLA</t>
  </si>
  <si>
    <t>A12101BLA</t>
  </si>
  <si>
    <t>A12101MAR</t>
  </si>
  <si>
    <t>A02124MAR</t>
  </si>
  <si>
    <t>A01990BLA</t>
  </si>
  <si>
    <t>A01990MAR</t>
  </si>
  <si>
    <t>A12124MAR</t>
  </si>
  <si>
    <t>A11990BLA</t>
  </si>
  <si>
    <t>A11990MAR</t>
  </si>
  <si>
    <t>A02045GRO</t>
  </si>
  <si>
    <t>A02045MAR</t>
  </si>
  <si>
    <t>A12045MAR</t>
  </si>
  <si>
    <t>A12045GRO</t>
  </si>
  <si>
    <t>GOLF</t>
  </si>
  <si>
    <t>A02096MAR</t>
  </si>
  <si>
    <t>A12096MAR</t>
  </si>
  <si>
    <t>A02095CAF</t>
  </si>
  <si>
    <t>A12095CAF</t>
  </si>
  <si>
    <t>A02097MAR</t>
  </si>
  <si>
    <t>A12097MAR</t>
  </si>
  <si>
    <t>A02132MAR</t>
  </si>
  <si>
    <t>A12132MAR</t>
  </si>
  <si>
    <t>A02131MAR</t>
  </si>
  <si>
    <t>A12131MAR</t>
  </si>
  <si>
    <t>ALABAMA</t>
  </si>
  <si>
    <t>A02193BLA</t>
  </si>
  <si>
    <t>A02193GRO</t>
  </si>
  <si>
    <t>A02220MAR</t>
  </si>
  <si>
    <t>A12193BLA</t>
  </si>
  <si>
    <t>A12193GRO</t>
  </si>
  <si>
    <t>A12220MAR</t>
  </si>
  <si>
    <t>A02101GRI</t>
  </si>
  <si>
    <t>A12101GRI</t>
  </si>
  <si>
    <t>A01990GRI</t>
  </si>
  <si>
    <t>A11990GRIS</t>
  </si>
  <si>
    <t>A02140MAR</t>
  </si>
  <si>
    <t>A12140MAR</t>
  </si>
  <si>
    <t>DUBLIN</t>
  </si>
  <si>
    <t>A02259MAR</t>
  </si>
  <si>
    <t>A12259MAR</t>
  </si>
  <si>
    <t>A02264MAR</t>
  </si>
  <si>
    <t>A12264MAR</t>
  </si>
  <si>
    <t>ESCUDERIA</t>
  </si>
  <si>
    <t>A02237BLA</t>
  </si>
  <si>
    <t>A02237MAR</t>
  </si>
  <si>
    <t>A02237GRO</t>
  </si>
  <si>
    <t>A12237BLA</t>
  </si>
  <si>
    <t>A12237GRO</t>
  </si>
  <si>
    <t>A12237MAR</t>
  </si>
  <si>
    <t>A02277GRO</t>
  </si>
  <si>
    <t>A02277MAR</t>
  </si>
  <si>
    <t>A02277NEG</t>
  </si>
  <si>
    <t>A12277GRO</t>
  </si>
  <si>
    <t>A12277MAR</t>
  </si>
  <si>
    <t>A12277NEG</t>
  </si>
  <si>
    <t>A02278GRO</t>
  </si>
  <si>
    <t>A02278MAR</t>
  </si>
  <si>
    <t>A02278NEG</t>
  </si>
  <si>
    <t>A12278MAR</t>
  </si>
  <si>
    <t>A12278NEG</t>
  </si>
  <si>
    <t>A12278GRO</t>
  </si>
  <si>
    <t>A02388AZU</t>
  </si>
  <si>
    <t>A12388AZU</t>
  </si>
  <si>
    <t>A02351MAR</t>
  </si>
  <si>
    <t>A12351MAR</t>
  </si>
  <si>
    <t>A02301MAR</t>
  </si>
  <si>
    <t>A12301MAR</t>
  </si>
  <si>
    <t>COAT</t>
  </si>
  <si>
    <t>SHIRT</t>
  </si>
  <si>
    <t>BLOUSE</t>
  </si>
  <si>
    <t>HELMET</t>
  </si>
  <si>
    <t>VEST</t>
  </si>
  <si>
    <t>JACKET</t>
  </si>
  <si>
    <t>BLAZER</t>
  </si>
  <si>
    <t>HAIRNET</t>
  </si>
  <si>
    <t>TIE</t>
  </si>
  <si>
    <t>BELT</t>
  </si>
  <si>
    <t>SCRUBS</t>
  </si>
  <si>
    <t>GOGGLES</t>
  </si>
  <si>
    <t>CAP</t>
  </si>
  <si>
    <t>HAT</t>
  </si>
  <si>
    <t>GLOVES</t>
  </si>
  <si>
    <t>RAINCOAT</t>
  </si>
  <si>
    <t>APRON</t>
  </si>
  <si>
    <t>OVERALLS</t>
  </si>
  <si>
    <t>WINDBREAKER</t>
  </si>
  <si>
    <t>SWEATSHIRT</t>
  </si>
  <si>
    <t>PANTS</t>
  </si>
  <si>
    <t>SAFETY_VEST</t>
  </si>
  <si>
    <t>INDUSTRIAL_VEST</t>
  </si>
  <si>
    <t>FACE_MASK</t>
  </si>
  <si>
    <t>WOMAN_COAT</t>
  </si>
  <si>
    <t>WOMAN_VEST</t>
  </si>
  <si>
    <t>WOMAN_JACKET</t>
  </si>
  <si>
    <t>WOMAN_FACE_MASK</t>
  </si>
  <si>
    <t>WOMAN_SCRUBS</t>
  </si>
  <si>
    <t>WOMAN_GUAYABERA</t>
  </si>
  <si>
    <t>WOMAN_WINDBREAKER</t>
  </si>
  <si>
    <t>DRESS</t>
  </si>
  <si>
    <t>WOMAN_PANTS</t>
  </si>
  <si>
    <t>BOOT</t>
  </si>
  <si>
    <t>SHOE</t>
  </si>
  <si>
    <t>NEW_MODEL_EXECUTIVE</t>
  </si>
  <si>
    <t>LONG_SLEEVE_CHESS_PLAID</t>
  </si>
  <si>
    <t>SHORT_SLEEVE_GLORIA</t>
  </si>
  <si>
    <t>LONG_SLEEVE_THAI_PLAID</t>
  </si>
  <si>
    <t>LONG_SLEEVE_4_OZ_DENIM_NEW_MODEL</t>
  </si>
  <si>
    <t>LONG_SLEEVE_THICK_STRIPES</t>
  </si>
  <si>
    <t>LONG_SLEEVE_THAI_OXFORD</t>
  </si>
  <si>
    <t>LONG_SLEEVE_PREMIUM_THAI_STRIPES</t>
  </si>
  <si>
    <t>12_OZ_INDUSTRIAL_DENIM</t>
  </si>
  <si>
    <t>7.5_OZ_INDUSTRIAL_DENIM</t>
  </si>
  <si>
    <t>7.5_OZ_DENIM_WITH_DUAL_REFLECTIVE</t>
  </si>
  <si>
    <t>THAI_OXFORD_DOUBLE_FUNCTION_SLEEVE</t>
  </si>
  <si>
    <t>LONG_SLEEVE_DF_FISHERMAN</t>
  </si>
  <si>
    <t>SHORT_SLEEVE</t>
  </si>
  <si>
    <t>LONG_SLEEVE</t>
  </si>
  <si>
    <t>SHORT_SLEEVE_RECYCLED</t>
  </si>
  <si>
    <t>LONG_SLEEVE_RECYCLED</t>
  </si>
  <si>
    <t>HIGH_VISIBILITY_WITH_REFLECTIVE</t>
  </si>
  <si>
    <t>SHORT_SLEEVE_CIRCUIT</t>
  </si>
  <si>
    <t>SHORT_SLEEVE_FLEXIBLE_RIPSTOP</t>
  </si>
  <si>
    <t>SHORT_SLEEVE_FORMULA_1</t>
  </si>
  <si>
    <t>SHORT_SLEEVE_SECURITY</t>
  </si>
  <si>
    <t>LONG_SLEEVE_GRUPO_MEXICO</t>
  </si>
  <si>
    <t>HARD_HAT_WITH_RATCHET</t>
  </si>
  <si>
    <t>UNISEX_FLEECE_POLAR</t>
  </si>
  <si>
    <t>TOKYO</t>
  </si>
  <si>
    <t>BRIGADIER</t>
  </si>
  <si>
    <t>PREMIUM_MESH</t>
  </si>
  <si>
    <t>MESH_AND_REFLECTIVE</t>
  </si>
  <si>
    <t>PROFESSIONAL</t>
  </si>
  <si>
    <t>PHOTOGRAPHER</t>
  </si>
  <si>
    <t>PHOTOGRAPHER_JACKETWEIGHT</t>
  </si>
  <si>
    <t>BOLIVIA_REFLECTIVE</t>
  </si>
  <si>
    <t>EXECUTIVE_REMOVABLE</t>
  </si>
  <si>
    <t>UNISEX_DRY_FIT</t>
  </si>
  <si>
    <t>TEQUILA</t>
  </si>
  <si>
    <t>POLYESTER</t>
  </si>
  <si>
    <t>WITH_TRIPLE_LAYER_SHIELD_GENTLEMAN</t>
  </si>
  <si>
    <t>DOUBLE_LAYER_LAZZAR</t>
  </si>
  <si>
    <t>DOUBLE_LAYER_PREMIUM_LAZZAR</t>
  </si>
  <si>
    <t>SIMPLE_LAZZAR</t>
  </si>
  <si>
    <t>SIMPLE_REPELLENT</t>
  </si>
  <si>
    <t>REINFORCED</t>
  </si>
  <si>
    <t>TRIPLE_ADJUSTER_WITH_REINFORCEMENT</t>
  </si>
  <si>
    <t>MEDICAL</t>
  </si>
  <si>
    <t>MEDICAL_LA</t>
  </si>
  <si>
    <t>SURGICAL</t>
  </si>
  <si>
    <t>TRANSPARENT_DIRECT_VENTILATION_SAFETY</t>
  </si>
  <si>
    <t>TRANSPARENT_INDIRECT_VENTILATION_SAFETY</t>
  </si>
  <si>
    <t>GABARDINE</t>
  </si>
  <si>
    <t>REFLECTIVE</t>
  </si>
  <si>
    <t>COTTON_PALM_OF_SPLIT_LEATHER</t>
  </si>
  <si>
    <t>SPLIT_LEATHER_HEAVY_DUTY</t>
  </si>
  <si>
    <t>2_PIECES</t>
  </si>
  <si>
    <t>MOTORCYCLIST</t>
  </si>
  <si>
    <t>LONG</t>
  </si>
  <si>
    <t>MID_TWILL</t>
  </si>
  <si>
    <t>LONG_SLEEVE_PEMEX</t>
  </si>
  <si>
    <t>PREMIUM_DRY_FIT</t>
  </si>
  <si>
    <t>LONG_SLEEVE_P500</t>
  </si>
  <si>
    <t>MICROPIQUE_SHORT_SLEEVE_POLO</t>
  </si>
  <si>
    <t>SLIM_FIT_VISCOSE</t>
  </si>
  <si>
    <t>TOLEDO_MODEL</t>
  </si>
  <si>
    <t>WITH_HOOD_AND_ZIPPER</t>
  </si>
  <si>
    <t>PERFORMANCE_MODEL</t>
  </si>
  <si>
    <t>DENIM_CARGO</t>
  </si>
  <si>
    <t>COMANDO_CARGO</t>
  </si>
  <si>
    <t>FRESH_COOK</t>
  </si>
  <si>
    <t>BUSINESS_STRETCH</t>
  </si>
  <si>
    <t>INDUSTRIAL_DENIM</t>
  </si>
  <si>
    <t>LYCRA_MEDICAL</t>
  </si>
  <si>
    <t>STRETCH_DENIM_WITH_GOLDEN_THREAD</t>
  </si>
  <si>
    <t>NEW_MODEL_STRETCH_DENIM</t>
  </si>
  <si>
    <t>MIKO_MODEL</t>
  </si>
  <si>
    <t>THAI_PLAID</t>
  </si>
  <si>
    <t>DOUBLE_FUNCTION_4_OZ_DENIM_NEW_MODEL</t>
  </si>
  <si>
    <t>SHORT_SLEEVE_GLORIA_LINEN</t>
  </si>
  <si>
    <t>THICK_STRIPES</t>
  </si>
  <si>
    <t>THAI_OXFORD</t>
  </si>
  <si>
    <t>PREMIUM_THAI_STRIPES</t>
  </si>
  <si>
    <t>HOTELIER</t>
  </si>
  <si>
    <t>HOTELIER_VALLARTA</t>
  </si>
  <si>
    <t>SHORT_SLEEVE_MEDICAL</t>
  </si>
  <si>
    <t>SHORT_SLEEVE_4_OZ_DENIM</t>
  </si>
  <si>
    <t>SHORT_SLEEVE_THAI_STRIPES</t>
  </si>
  <si>
    <t>BUSINESS</t>
  </si>
  <si>
    <t>NEW_MODEL_INDUSTRIAL_DENIM</t>
  </si>
  <si>
    <t>COMMANDO_CARGO</t>
  </si>
  <si>
    <t>DIELECTRIC_BOOT_WITH_POLYAMIDE_TOE_CAP</t>
  </si>
  <si>
    <t>ULTRA_DURABLE_REINFORCED_SAFETY</t>
  </si>
  <si>
    <t>SAFETY</t>
  </si>
  <si>
    <t>ECONOMICAL_CHEF</t>
  </si>
  <si>
    <t>WHITE</t>
  </si>
  <si>
    <t>SKY_BLUE</t>
  </si>
  <si>
    <t>BLACK</t>
  </si>
  <si>
    <t>GRAY</t>
  </si>
  <si>
    <t>KHAKI</t>
  </si>
  <si>
    <t>WINE</t>
  </si>
  <si>
    <t>RED</t>
  </si>
  <si>
    <t>GREEN</t>
  </si>
  <si>
    <t>CARBON_GRAY</t>
  </si>
  <si>
    <t>AQUA</t>
  </si>
  <si>
    <t>SAND</t>
  </si>
  <si>
    <t>FOREST_GREEN</t>
  </si>
  <si>
    <t>LIGHT_BLUE</t>
  </si>
  <si>
    <t>DOLPHIN</t>
  </si>
  <si>
    <t>FUCHSIA</t>
  </si>
  <si>
    <t>HEATHER_GRAY</t>
  </si>
  <si>
    <t>BRICK</t>
  </si>
  <si>
    <t>LIME</t>
  </si>
  <si>
    <t>ORANGE</t>
  </si>
  <si>
    <t>OLIVE</t>
  </si>
  <si>
    <t>SILVER</t>
  </si>
  <si>
    <t>ROYAL_BLUE</t>
  </si>
  <si>
    <t>TURQUOISE</t>
  </si>
  <si>
    <t>NEON_YELLOW</t>
  </si>
  <si>
    <t>NAVY/ROYAL_BLUE</t>
  </si>
  <si>
    <t>RED/WHITE</t>
  </si>
  <si>
    <t>OXFORD_GRAY</t>
  </si>
  <si>
    <t>TRANSPARENT</t>
  </si>
  <si>
    <t>YELLOW</t>
  </si>
  <si>
    <t>NEON_ORANGE</t>
  </si>
  <si>
    <t>NAVY/NEON_YELLOW</t>
  </si>
  <si>
    <t>BLACK_WHITE</t>
  </si>
  <si>
    <t>WHITE_BLACK</t>
  </si>
  <si>
    <t>OXFORD GRAY</t>
  </si>
  <si>
    <t>JADE GREEN</t>
  </si>
  <si>
    <t>PEARL GRAY</t>
  </si>
  <si>
    <t>ROYAL BLUE</t>
  </si>
  <si>
    <t>RED/BLACK</t>
  </si>
  <si>
    <t>GREEN/BLACK</t>
  </si>
  <si>
    <t>PEARL_GRAY</t>
  </si>
  <si>
    <t>NAVY/OXFORD_GRAY</t>
  </si>
  <si>
    <t>BOTTLE_GREEN</t>
  </si>
  <si>
    <t>BLACK_WITH_WHITE_PIPING</t>
  </si>
  <si>
    <t>BLACK/WHITE</t>
  </si>
  <si>
    <t>JADE_GREEN</t>
  </si>
  <si>
    <t>WITH_NAVY_THIN_STRIPES_DETAIL</t>
  </si>
  <si>
    <t>NAVY/PEARL_GRAY</t>
  </si>
  <si>
    <t>OFF-WHITE</t>
  </si>
  <si>
    <t>BROWN</t>
  </si>
  <si>
    <t>LONG_SLEEVE_ATENAS</t>
  </si>
  <si>
    <t>DARK</t>
  </si>
  <si>
    <t>ADJUSTABLE</t>
  </si>
  <si>
    <t>SPORT</t>
  </si>
  <si>
    <t>INFRARED</t>
  </si>
  <si>
    <t>SHIELD</t>
  </si>
  <si>
    <t>DISINFECTANT</t>
  </si>
  <si>
    <t>MAT</t>
  </si>
  <si>
    <t>THERMOMETER</t>
  </si>
  <si>
    <t>CABALLERO_PARTE_ARRIBA</t>
  </si>
  <si>
    <t>LISTADO_1</t>
  </si>
  <si>
    <t>CABALLERO_PARTE_ABAJO</t>
  </si>
  <si>
    <t>DAMA_PARTE_ARRIBA</t>
  </si>
  <si>
    <t>DAMA_PARTE_ABAJO</t>
  </si>
  <si>
    <t>BOTA_Y_ZAPATO</t>
  </si>
  <si>
    <t>LONG_SLEEVE_STAIN_RESISTANT_MEDICAL</t>
  </si>
  <si>
    <t>SHORT_SLEEVE_THAI_OXFORD</t>
  </si>
  <si>
    <t>LONG_SLEEVE_12.5_OZ_DENIM</t>
  </si>
  <si>
    <t>LONG_SLEEVE_4_OZ_DENIM</t>
  </si>
  <si>
    <t>LONG_SLEEVE_7.5_OZ_DENIM</t>
  </si>
  <si>
    <t>LONG_SLEEVE_STRETCH_POPELINE</t>
  </si>
  <si>
    <t>PREMIUM_FACE_PROTECTION</t>
  </si>
  <si>
    <t>DOUBLE_LAYER_PREMIUM_REPELLENT</t>
  </si>
  <si>
    <t>WITHOUT_TRIPLE_LAYER_SHIELD_GENTLEMAN</t>
  </si>
  <si>
    <t>TRIPLE_LAYER_DRY_FIT</t>
  </si>
  <si>
    <t>CERTIFIED_50ML</t>
  </si>
  <si>
    <t>SPRAY_250ML</t>
  </si>
  <si>
    <t>SPRAY_60ML</t>
  </si>
  <si>
    <t>CHEF_SPECIAL_EDITION_WITH_PIPING</t>
  </si>
  <si>
    <t>PONCHO_STYLE</t>
  </si>
  <si>
    <t>4_VIEWS</t>
  </si>
  <si>
    <t>LONG_COMBINED_DENIM</t>
  </si>
  <si>
    <t>SLEEVELESS_GABARDINE</t>
  </si>
  <si>
    <t>NEW_MODEL_SPORT</t>
  </si>
  <si>
    <t>SIMPLE_SANITIZER</t>
  </si>
  <si>
    <t>FLAME_RESISTANT_LONG_SLEEVE</t>
  </si>
  <si>
    <t>LONG_SLEEVE_INDUSTRIAL_GRUPO_MEXICO_FLAME_RESISTANT_FABRIC</t>
  </si>
  <si>
    <t>DOUBLE_SIDED_REMOVABLE</t>
  </si>
  <si>
    <t>FLAME_RESISTANT</t>
  </si>
  <si>
    <t>LONG_SLEEVE_STAIN_RESISTANT</t>
  </si>
  <si>
    <t>LONG_SLEEVE_MINER_CHLORINE_RESISTANT</t>
  </si>
  <si>
    <t>V_NECK</t>
  </si>
  <si>
    <t>CHLORINE_RESISTANT_LONG_SLEEVE</t>
  </si>
  <si>
    <t>ROUND_NECK_T_SHIRT</t>
  </si>
  <si>
    <t>WOMAN_ROUND_NECK_T_SHIRT</t>
  </si>
  <si>
    <t>LISTADO_2</t>
  </si>
  <si>
    <t>SAFETY_GLASSES</t>
  </si>
  <si>
    <t>SHORT_SLEEVE_TALLER_MODEL</t>
  </si>
  <si>
    <t>PREMIUM_100_COTTON_CANVAS</t>
  </si>
  <si>
    <t>TALLER_CARGO</t>
  </si>
  <si>
    <t>STRETCH_DENIM</t>
  </si>
  <si>
    <t>BUSINESS_WITH_COVERED_BUTTON</t>
  </si>
  <si>
    <t>4_OZ_DENIM</t>
  </si>
  <si>
    <t>3_4_SLEEVE_COMBINED_JULIANA</t>
  </si>
  <si>
    <t>WITH_TRIPLE_LAYER_SHIELD</t>
  </si>
  <si>
    <t>RUBBER_WITHOUT_TOE_CAP_GARDENER</t>
  </si>
  <si>
    <t>INDUSTRIAL_RAINCOAT</t>
  </si>
  <si>
    <t>ORDER FORM</t>
  </si>
  <si>
    <t>1.- BILLING INFORMATION:</t>
  </si>
  <si>
    <t>COMPANY NAME:</t>
  </si>
  <si>
    <t>CLIENT NUMBER</t>
  </si>
  <si>
    <t>ORDER NUMBER</t>
  </si>
  <si>
    <t>ADDRESS:</t>
  </si>
  <si>
    <t>REFERENCES:</t>
  </si>
  <si>
    <t>ZIP CODE:</t>
  </si>
  <si>
    <t>CITY:</t>
  </si>
  <si>
    <t>STATE:</t>
  </si>
  <si>
    <t>LAZZAR USA Inc. 8122 Datapoint Dr. Suite 250, 78229, San Antonio, Texas.                      (210) 990-0198
www.lazzarusa.com</t>
  </si>
  <si>
    <t>COMPANY´S SECTOR:</t>
  </si>
  <si>
    <t>2.- GENERAL CUSTOMER´S DATA</t>
  </si>
  <si>
    <t>BUYER:</t>
  </si>
  <si>
    <t>BUYER 2:</t>
  </si>
  <si>
    <t>E-MAIL:</t>
  </si>
  <si>
    <t>E-MAIL 2:</t>
  </si>
  <si>
    <t>PHONE:</t>
  </si>
  <si>
    <t>CELL PHONE:</t>
  </si>
  <si>
    <t>¿HOW WAS THE CUSTOMER CONTACTED?</t>
  </si>
  <si>
    <t>Reorder</t>
  </si>
  <si>
    <t>Search Engine</t>
  </si>
  <si>
    <t xml:space="preserve">    Online Chat</t>
  </si>
  <si>
    <t xml:space="preserve">              Online Order</t>
  </si>
  <si>
    <t xml:space="preserve">   Prospecting</t>
  </si>
  <si>
    <t xml:space="preserve">     Social Networks</t>
  </si>
  <si>
    <t xml:space="preserve">   Recommended</t>
  </si>
  <si>
    <t xml:space="preserve">             Other</t>
  </si>
  <si>
    <t>SALES AGENT:</t>
  </si>
  <si>
    <t>3.- CONTACT AND PAYMENT INFORMATION</t>
  </si>
  <si>
    <t>ACCOUNT PAYABLE</t>
  </si>
  <si>
    <t>5.- PAYMENT TERMS</t>
  </si>
  <si>
    <t>100% ADVANCE</t>
  </si>
  <si>
    <t>DATE:</t>
  </si>
  <si>
    <t>50% ADVANCE</t>
  </si>
  <si>
    <t>OTHER AMOUNT:</t>
  </si>
  <si>
    <t>SPECIFY AMOUNT</t>
  </si>
  <si>
    <t>TAX ID:</t>
  </si>
  <si>
    <t>AUTHORIZED</t>
  </si>
  <si>
    <t>ESTIMATED SHIPPING DATE:</t>
  </si>
  <si>
    <t>PAYMENT BEFORE SHIPPING</t>
  </si>
  <si>
    <t>PENDING CONFIRMATION</t>
  </si>
  <si>
    <t xml:space="preserve">                      P.O.</t>
  </si>
  <si>
    <t>PURCHASE ORDER ID:</t>
  </si>
  <si>
    <t>4.- SHIPPING INFORMATION</t>
  </si>
  <si>
    <t>SEND TO TAX ADDRESS</t>
  </si>
  <si>
    <t>SHIP WITH OTHER ORDERS?</t>
  </si>
  <si>
    <t>ECOLOGICAL PACKAGING, NO PLASTIC BAGS.
¡ Thank you for helping us take care of the environment !</t>
  </si>
  <si>
    <t>SEND TO:</t>
  </si>
  <si>
    <t>COMPANY</t>
  </si>
  <si>
    <t>MOBILE:</t>
  </si>
  <si>
    <t>PARTIAL SHIPPING ACCEPTED?</t>
  </si>
  <si>
    <t>PARTIAL SHIPPING COMMENTS:</t>
  </si>
  <si>
    <t>SUITE</t>
  </si>
  <si>
    <t>ADDITIONAL REFERENCES:</t>
  </si>
  <si>
    <t>CLASSIFICATION:</t>
  </si>
  <si>
    <t>PARTIAL ORDER SHIPPING DATE:</t>
  </si>
  <si>
    <t>LOGO</t>
  </si>
  <si>
    <t>QTY.</t>
  </si>
  <si>
    <t>ITEM DESCRIPTION</t>
  </si>
  <si>
    <t>ITEM FAMILY</t>
  </si>
  <si>
    <t>SKU</t>
  </si>
  <si>
    <t>2XS
32</t>
  </si>
  <si>
    <t>XS
34</t>
  </si>
  <si>
    <t>S
36</t>
  </si>
  <si>
    <t>L
40</t>
  </si>
  <si>
    <t>XL
42</t>
  </si>
  <si>
    <t>2XL
44/46</t>
  </si>
  <si>
    <t>3XL
48/50</t>
  </si>
  <si>
    <t>PRICE</t>
  </si>
  <si>
    <t>2XS
24</t>
  </si>
  <si>
    <t>XS
26</t>
  </si>
  <si>
    <t>S
28</t>
  </si>
  <si>
    <t>L
32</t>
  </si>
  <si>
    <t>XL
34</t>
  </si>
  <si>
    <t>2XL
36/38</t>
  </si>
  <si>
    <t>3XL
40/42</t>
  </si>
  <si>
    <t>TOTAL ITEMS</t>
  </si>
  <si>
    <r>
      <t xml:space="preserve">NOTA: </t>
    </r>
    <r>
      <rPr>
        <sz val="12"/>
        <color theme="1"/>
        <rFont val="Calibri Light"/>
        <family val="2"/>
      </rPr>
      <t>ITEMS WITH AN "X" IN THE LOGO COLUMN WILL BE EMROIDERED, PLEASE CONFIRM THE DETAILS ABOUT THE LOGO (SIZE, PLACEMENT AND COLOR) IN THE LOGOS SHEET</t>
    </r>
  </si>
  <si>
    <t>EMBROIDERED?
(SEE LOGOS SHEET)</t>
  </si>
  <si>
    <t>PERSONALIZED?: 
(SEE PERSONALIZATION SHEET)</t>
  </si>
  <si>
    <t>SHIPPING COST</t>
  </si>
  <si>
    <t>LOGO DESIGN</t>
  </si>
  <si>
    <t>SMALL EMBROIDERED LOGO</t>
  </si>
  <si>
    <t>ADDITIONAL EMBROIDERED LOGO</t>
  </si>
  <si>
    <t>ADDITIONAL COMMENTS:</t>
  </si>
  <si>
    <t>BANK ACCOUNT</t>
  </si>
  <si>
    <t>ADVANCE PAYMENT</t>
  </si>
  <si>
    <t>TAX</t>
  </si>
  <si>
    <t>REMAINING PAYMENT</t>
  </si>
  <si>
    <t>"Please note that once this order is confirmed, we can´t change it during the manufacturing process and it´s final authorization is your sole responsibility. Orders can´t be cancelled if they have been embroidered. Estimated shipping time may vary according to stock availablity and production time changes.</t>
  </si>
  <si>
    <t>PERSONALIZATION</t>
  </si>
  <si>
    <r>
      <rPr>
        <b/>
        <sz val="14"/>
        <color rgb="FFC00000"/>
        <rFont val="Calibri Light"/>
        <family val="2"/>
      </rPr>
      <t xml:space="preserve">Items will be personalized according to this list:
</t>
    </r>
    <r>
      <rPr>
        <b/>
        <sz val="14"/>
        <rFont val="Calibri Light"/>
        <family val="2"/>
      </rPr>
      <t>-Capitals.
-Abbreviations
-Name in 1 or 2 lines
-Verify Quantiyy, (Against Order Sheet)</t>
    </r>
  </si>
  <si>
    <t>Qty.</t>
  </si>
  <si>
    <t>Family</t>
  </si>
  <si>
    <t>Description</t>
  </si>
  <si>
    <t>Shirt Size:</t>
  </si>
  <si>
    <t>XXS   32</t>
  </si>
  <si>
    <t>XS     34</t>
  </si>
  <si>
    <t>S     36</t>
  </si>
  <si>
    <t>M    38</t>
  </si>
  <si>
    <t>L     40</t>
  </si>
  <si>
    <t>XL    42</t>
  </si>
  <si>
    <t>XXL        44</t>
  </si>
  <si>
    <t>XXXL         46</t>
  </si>
  <si>
    <t>4XL      48</t>
  </si>
  <si>
    <t>5XL        50</t>
  </si>
  <si>
    <t>NAME</t>
  </si>
  <si>
    <t>Pants Size:</t>
  </si>
  <si>
    <t>Blouse Size:</t>
  </si>
  <si>
    <t>XXS   24</t>
  </si>
  <si>
    <t>XS     26</t>
  </si>
  <si>
    <t>S     28</t>
  </si>
  <si>
    <t>M    30</t>
  </si>
  <si>
    <t>L     32</t>
  </si>
  <si>
    <t>XL    34</t>
  </si>
  <si>
    <t>XXL        36</t>
  </si>
  <si>
    <t>XXXL         38</t>
  </si>
  <si>
    <t>4XL      40</t>
  </si>
  <si>
    <t>5XL        42</t>
  </si>
  <si>
    <t>TOTAL QUANTITY OF PERSONALIZED ITEMS</t>
  </si>
  <si>
    <t>EMBROIDERY</t>
  </si>
  <si>
    <r>
      <t xml:space="preserve">I  accept, size, position and colors for the logos. </t>
    </r>
    <r>
      <rPr>
        <i/>
        <sz val="12"/>
        <color rgb="FFFF0000"/>
        <rFont val="Calibri Bold"/>
      </rPr>
      <t>*Once this has been accepted we can't do any changes</t>
    </r>
  </si>
  <si>
    <t>Name Personalization? (Please refer to "personalization" sheet</t>
  </si>
  <si>
    <t>Items with same color as the logo?</t>
  </si>
  <si>
    <t>FRONT LEFT</t>
  </si>
  <si>
    <t>FRONT RIGHT</t>
  </si>
  <si>
    <t>RIGHT SLEEVE</t>
  </si>
  <si>
    <t>SIZE:</t>
  </si>
  <si>
    <t>COLOR:</t>
  </si>
  <si>
    <t>LEFT SLEEVE</t>
  </si>
  <si>
    <t>TOP BACK</t>
  </si>
  <si>
    <t>G</t>
  </si>
  <si>
    <t>MID BACK</t>
  </si>
  <si>
    <t>ADDITIONAL COMMENTS</t>
  </si>
  <si>
    <t>A00459BLA</t>
  </si>
  <si>
    <t>A00459NEG</t>
  </si>
  <si>
    <t>A00459MAR</t>
  </si>
  <si>
    <t>A10459BLA</t>
  </si>
  <si>
    <t>A10459NEG</t>
  </si>
  <si>
    <t>A10459MAR</t>
  </si>
  <si>
    <t>WORK</t>
  </si>
  <si>
    <t>A02350BLA</t>
  </si>
  <si>
    <t>A12350BLA</t>
  </si>
  <si>
    <t>A02350NEG</t>
  </si>
  <si>
    <t>A12350NEG</t>
  </si>
  <si>
    <t>INDUSTRIAL_SHIRT</t>
  </si>
  <si>
    <t>WOMAN_INDUSTRIAL_SHIRT</t>
  </si>
  <si>
    <t>POLO</t>
  </si>
  <si>
    <t>WOMAN_POLO</t>
  </si>
  <si>
    <t>LONG_SLEEVE_ITALIAN</t>
  </si>
  <si>
    <t>COLLAR_MAO</t>
  </si>
  <si>
    <t>PONCHO</t>
  </si>
  <si>
    <t>WOMAN_BLAZER</t>
  </si>
  <si>
    <t>A02382MAR</t>
  </si>
  <si>
    <t>A12382MAR</t>
  </si>
  <si>
    <t>CUELLO_MAO</t>
  </si>
  <si>
    <t>A02429BLA</t>
  </si>
  <si>
    <t>A02191NEG</t>
  </si>
  <si>
    <t>A12191NEG</t>
  </si>
  <si>
    <t>A02383MAR</t>
  </si>
  <si>
    <t>A12383MAR</t>
  </si>
  <si>
    <t>A02383NEG</t>
  </si>
  <si>
    <t>A12383NEG</t>
  </si>
  <si>
    <t>A02430BLA</t>
  </si>
  <si>
    <t>A12430BLA</t>
  </si>
  <si>
    <t>A02382NEG</t>
  </si>
  <si>
    <t>A12382NEG</t>
  </si>
  <si>
    <t>A02190NEG</t>
  </si>
  <si>
    <t>A12190NEG</t>
  </si>
  <si>
    <t>A02352MAR</t>
  </si>
  <si>
    <t>A12352MAR</t>
  </si>
  <si>
    <t>A02347NEG</t>
  </si>
  <si>
    <t>A12347NEG</t>
  </si>
  <si>
    <t>A02435GRJ</t>
  </si>
  <si>
    <t>A12435GRJ</t>
  </si>
  <si>
    <t>MARINO</t>
  </si>
  <si>
    <t>A02363MAR</t>
  </si>
  <si>
    <t>A12363MAR</t>
  </si>
  <si>
    <t>A0274MAR</t>
  </si>
  <si>
    <t>A1274MAR</t>
  </si>
  <si>
    <t>DARK_NAVY</t>
  </si>
  <si>
    <t>A01704MAR</t>
  </si>
  <si>
    <t>A11704MAR</t>
  </si>
  <si>
    <t>A02433GRJ</t>
  </si>
  <si>
    <t>A12433GRJ</t>
  </si>
  <si>
    <t>TOLEDO_MODEL_WITH_HOOD</t>
  </si>
  <si>
    <t>RECYCLED</t>
  </si>
  <si>
    <t>A02261MAR</t>
  </si>
  <si>
    <t>A12261MAR</t>
  </si>
  <si>
    <t>A02349MAR</t>
  </si>
  <si>
    <t>A12349MAR</t>
  </si>
  <si>
    <t>A02346NEG</t>
  </si>
  <si>
    <t>A12346NEG</t>
  </si>
  <si>
    <t>A02436GRJ</t>
  </si>
  <si>
    <t>A12436GRJ</t>
  </si>
  <si>
    <t>A02364MAR</t>
  </si>
  <si>
    <t>A12364MAR</t>
  </si>
  <si>
    <t>A02375MAR</t>
  </si>
  <si>
    <t>A12375MAR</t>
  </si>
  <si>
    <t>BOMBAY</t>
  </si>
  <si>
    <t>A02434GRJ</t>
  </si>
  <si>
    <t>A12434GRJ</t>
  </si>
  <si>
    <t>A02260MAR</t>
  </si>
  <si>
    <t>A12260MAR</t>
  </si>
  <si>
    <t>A01703MAR</t>
  </si>
  <si>
    <t>A11703MAR</t>
  </si>
  <si>
    <t>LEGIONNAIRE</t>
  </si>
  <si>
    <t>HUNTER</t>
  </si>
  <si>
    <t>A00249CAQ</t>
  </si>
  <si>
    <t>A10249CAQ</t>
  </si>
  <si>
    <t>A00247CAQ</t>
  </si>
  <si>
    <t>A10247CAQ</t>
  </si>
  <si>
    <t>A00247MAR</t>
  </si>
  <si>
    <t>A10247MAR</t>
  </si>
  <si>
    <t>STRECH_ICE_COOL_TECH_M_C</t>
  </si>
  <si>
    <t>STRECH_ICE_COOL_TECH_M_L</t>
  </si>
  <si>
    <t>A02457BLA</t>
  </si>
  <si>
    <t>A12457BLA</t>
  </si>
  <si>
    <t>A02457GRO</t>
  </si>
  <si>
    <t>A12457GRO</t>
  </si>
  <si>
    <t>A02457MAR</t>
  </si>
  <si>
    <t>A12457MAR</t>
  </si>
  <si>
    <t>A02457NEG</t>
  </si>
  <si>
    <t>A12457NEG</t>
  </si>
  <si>
    <t>A02458BLA</t>
  </si>
  <si>
    <t>A12458BLA</t>
  </si>
  <si>
    <t>A02458GRO</t>
  </si>
  <si>
    <t>A12458GRO</t>
  </si>
  <si>
    <t>A02458MAR</t>
  </si>
  <si>
    <t>A12458MAR</t>
  </si>
  <si>
    <t>A02458NEG</t>
  </si>
  <si>
    <t>A12458NEG</t>
  </si>
  <si>
    <t>GRAY_OXFORD</t>
  </si>
  <si>
    <t>A00378GRI</t>
  </si>
  <si>
    <t>A10378GRI</t>
  </si>
  <si>
    <t>THAI_OXFORD_SECURITY</t>
  </si>
  <si>
    <t>OLIVE_GREEN</t>
  </si>
  <si>
    <t>A02101OLI</t>
  </si>
  <si>
    <t>A12101OLI</t>
  </si>
  <si>
    <t>A02401B/N</t>
  </si>
  <si>
    <t>A12401B/N</t>
  </si>
  <si>
    <t>A02457ROJ</t>
  </si>
  <si>
    <t>A12457ROJ</t>
  </si>
  <si>
    <t>MAJOR</t>
  </si>
  <si>
    <t>A00913NEG</t>
  </si>
  <si>
    <t>A10913NEG</t>
  </si>
  <si>
    <t>A02351NEG</t>
  </si>
  <si>
    <t>A12351NEG</t>
  </si>
  <si>
    <t>BBQ</t>
  </si>
  <si>
    <t>A02515AZUUNI</t>
  </si>
  <si>
    <t>A12515AZUUNI</t>
  </si>
  <si>
    <t>A02504AMN</t>
  </si>
  <si>
    <t>A12504AMN</t>
  </si>
  <si>
    <t>DRY_FIT_STRETCH_REFLECTIVE</t>
  </si>
  <si>
    <t>DENIM_14_OZ_DUAL_REFLECTIVE</t>
  </si>
  <si>
    <t>A22505AZU</t>
  </si>
  <si>
    <t>A32505AZU</t>
  </si>
  <si>
    <t>MIKO_MODEL_WITH_ZIPPER</t>
  </si>
  <si>
    <t>A01990OLI</t>
  </si>
  <si>
    <t>A11990OLI</t>
  </si>
  <si>
    <t>A12352NEG</t>
  </si>
  <si>
    <t>A02352NEG</t>
  </si>
  <si>
    <t>A02591CAQ</t>
  </si>
  <si>
    <t>A12591CAQ</t>
  </si>
  <si>
    <t>A02591GRO</t>
  </si>
  <si>
    <t>A12591GRO</t>
  </si>
  <si>
    <t>A02591MAR</t>
  </si>
  <si>
    <t>A12591MAR</t>
  </si>
  <si>
    <t>A02591NEG</t>
  </si>
  <si>
    <t>A12591NEG</t>
  </si>
  <si>
    <t>BB_CHECKS_PLAID</t>
  </si>
  <si>
    <t>HOTELIER_COLLAR_MAO</t>
  </si>
  <si>
    <t>LONG_SLEEVES_FARMER</t>
  </si>
  <si>
    <t>A01966OLI</t>
  </si>
  <si>
    <t>A11966OLI</t>
  </si>
  <si>
    <t>A00082TUR</t>
  </si>
  <si>
    <t>A10082TUR</t>
  </si>
  <si>
    <t>A02617VIN</t>
  </si>
  <si>
    <t>A12617VIN</t>
  </si>
  <si>
    <t>A02586MAR</t>
  </si>
  <si>
    <t>A12586MAR</t>
  </si>
  <si>
    <t>A02543GRI</t>
  </si>
  <si>
    <t>A12543GRI</t>
  </si>
  <si>
    <t>POLO_LONG_SLEEVES_FARMER_GRAY</t>
  </si>
  <si>
    <t>NEW_MODEL_MEDICAL</t>
  </si>
  <si>
    <t>STRETCH_DENIM_WITH_BLUE_THREAD</t>
  </si>
  <si>
    <t>A02521NEG</t>
  </si>
  <si>
    <t>A22521NEG</t>
  </si>
  <si>
    <t>A02519MAR</t>
  </si>
  <si>
    <t>A12519MAR</t>
  </si>
  <si>
    <t>A02611AZU</t>
  </si>
  <si>
    <t>A12611AZU</t>
  </si>
  <si>
    <t>PANTS_STRETCH_DENIM_WITH_BLUE_THREAD_BLUE</t>
  </si>
  <si>
    <t>A01967OLI</t>
  </si>
  <si>
    <t>A11967OLI</t>
  </si>
  <si>
    <t>A00037TUR</t>
  </si>
  <si>
    <t>A10037TUR</t>
  </si>
  <si>
    <t>A02618VIN</t>
  </si>
  <si>
    <t>A12618VIN</t>
  </si>
  <si>
    <t>A02522MAR</t>
  </si>
  <si>
    <t>A12522MAR</t>
  </si>
  <si>
    <t>STRETCH_DENIM_WITH_NAVY_THREAD</t>
  </si>
  <si>
    <t>A02520MAR</t>
  </si>
  <si>
    <t>A12520MAR</t>
  </si>
  <si>
    <t>A02612AZU</t>
  </si>
  <si>
    <t>A12612AZU</t>
  </si>
  <si>
    <t>INDUSTRIAL_PEÑOL</t>
  </si>
  <si>
    <t>REINFORCED_LEATHER_ANDES</t>
  </si>
  <si>
    <t>A02550NEG</t>
  </si>
  <si>
    <t>A12550NEG</t>
  </si>
  <si>
    <t>A02551CAF</t>
  </si>
  <si>
    <t>A12551CAF</t>
  </si>
  <si>
    <t>FLAME_RESISTANT_825_CERTIFIED</t>
  </si>
  <si>
    <t>FLAME_RESISTANT_830_CERTIFIED</t>
  </si>
  <si>
    <t>A02674MAR</t>
  </si>
  <si>
    <t>A12674MAR</t>
  </si>
  <si>
    <t>A02696MAR</t>
  </si>
  <si>
    <t>A12696MAR</t>
  </si>
  <si>
    <t>PANTS_FLAME_RESISTANT_825_CERTIFIED_NAVY</t>
  </si>
  <si>
    <t>PANTS_FLAME_RESISTANT_830_CERTIFIED_NAVY</t>
  </si>
  <si>
    <t>V-08052026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</si>
</sst>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-&quot;$&quot;* #,##0.0_-;\-&quot;$&quot;* #,##0.0_-;_-&quot;$&quot;* &quot;-&quot;??_-;_-@_-"/>
    <numFmt numFmtId="165" formatCode="dd/mm/yy;@"/>
  </numFmts>
  <fonts count="7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charset val="238"/>
      <scheme val="minor"/>
    </font>
    <font>
      <u/>
      <sz val="10"/>
      <color theme="11"/>
      <name val="Arial"/>
      <family val="2"/>
    </font>
    <font>
      <sz val="10"/>
      <color theme="1"/>
      <name val="Calibri"/>
      <family val="2"/>
      <scheme val="minor"/>
    </font>
    <font>
      <sz val="12"/>
      <name val="Arial"/>
      <family val="2"/>
    </font>
    <font>
      <b/>
      <sz val="10"/>
      <color theme="1"/>
      <name val="Arial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sz val="14"/>
      <color theme="1"/>
      <name val="Arial"/>
      <family val="2"/>
    </font>
    <font>
      <b/>
      <sz val="9"/>
      <color rgb="FF000000"/>
      <name val="Tahoma"/>
      <family val="2"/>
    </font>
    <font>
      <b/>
      <sz val="28"/>
      <color theme="1"/>
      <name val="Arial"/>
      <family val="2"/>
    </font>
    <font>
      <b/>
      <sz val="36"/>
      <color rgb="FFFF0000"/>
      <name val="Arial"/>
      <family val="2"/>
    </font>
    <font>
      <b/>
      <sz val="20"/>
      <color rgb="FFFF0000"/>
      <name val="Arial"/>
      <family val="2"/>
    </font>
    <font>
      <sz val="10"/>
      <color theme="0"/>
      <name val="Arial"/>
      <family val="2"/>
    </font>
    <font>
      <sz val="10"/>
      <name val="Calibri Light"/>
      <family val="2"/>
    </font>
    <font>
      <b/>
      <sz val="14"/>
      <color theme="0"/>
      <name val="Calibri Light"/>
      <family val="2"/>
    </font>
    <font>
      <i/>
      <sz val="18"/>
      <color indexed="10"/>
      <name val="Calibri Light"/>
      <family val="2"/>
    </font>
    <font>
      <sz val="12"/>
      <name val="Calibri Light"/>
      <family val="2"/>
    </font>
    <font>
      <b/>
      <sz val="12"/>
      <name val="Calibri Light"/>
      <family val="2"/>
    </font>
    <font>
      <b/>
      <sz val="18"/>
      <name val="Calibri Light"/>
      <family val="2"/>
    </font>
    <font>
      <sz val="10"/>
      <color theme="1"/>
      <name val="Arial"/>
      <family val="2"/>
    </font>
    <font>
      <sz val="18"/>
      <color theme="0"/>
      <name val="Calibri Light"/>
      <family val="2"/>
    </font>
    <font>
      <b/>
      <sz val="24"/>
      <color rgb="FFFF0000"/>
      <name val="Calibri Light"/>
      <family val="2"/>
    </font>
    <font>
      <sz val="14"/>
      <color rgb="FFFF0000"/>
      <name val="Calibri Light"/>
      <family val="2"/>
    </font>
    <font>
      <sz val="48"/>
      <color theme="1"/>
      <name val="Calibri Light"/>
      <family val="2"/>
    </font>
    <font>
      <b/>
      <sz val="14"/>
      <name val="Calibri Light"/>
      <family val="2"/>
    </font>
    <font>
      <sz val="14"/>
      <color theme="1"/>
      <name val="Calibri Light"/>
      <family val="2"/>
    </font>
    <font>
      <sz val="11"/>
      <name val="Calibri Light"/>
      <family val="2"/>
    </font>
    <font>
      <b/>
      <sz val="12"/>
      <color theme="1"/>
      <name val="Calibri Light"/>
      <family val="2"/>
    </font>
    <font>
      <sz val="12"/>
      <color theme="1"/>
      <name val="Calibri Light"/>
      <family val="2"/>
    </font>
    <font>
      <sz val="10"/>
      <color theme="1"/>
      <name val="Calibri Light"/>
      <family val="2"/>
    </font>
    <font>
      <b/>
      <sz val="26"/>
      <color rgb="FFFF0000"/>
      <name val="Calibri Light"/>
      <family val="2"/>
    </font>
    <font>
      <sz val="14"/>
      <name val="Calibri Light"/>
      <family val="2"/>
    </font>
    <font>
      <sz val="16"/>
      <name val="Calibri Light"/>
      <family val="2"/>
    </font>
    <font>
      <sz val="18"/>
      <name val="Calibri Light"/>
      <family val="2"/>
    </font>
    <font>
      <b/>
      <sz val="14"/>
      <color theme="1"/>
      <name val="Calibri Light"/>
      <family val="2"/>
    </font>
    <font>
      <sz val="12"/>
      <color rgb="FFFF0000"/>
      <name val="Calibri Light"/>
      <family val="2"/>
    </font>
    <font>
      <sz val="16"/>
      <color theme="1"/>
      <name val="Calibri Light"/>
      <family val="2"/>
    </font>
    <font>
      <b/>
      <i/>
      <sz val="20"/>
      <name val="Calibri Light"/>
      <family val="2"/>
    </font>
    <font>
      <b/>
      <sz val="20"/>
      <color indexed="10"/>
      <name val="Calibri Light"/>
      <family val="2"/>
    </font>
    <font>
      <sz val="20"/>
      <name val="Calibri Light"/>
      <family val="2"/>
    </font>
    <font>
      <b/>
      <sz val="18"/>
      <name val="Arial"/>
      <family val="2"/>
    </font>
    <font>
      <b/>
      <sz val="14"/>
      <name val="Arial"/>
      <family val="2"/>
    </font>
    <font>
      <sz val="36"/>
      <color rgb="FFFF0000"/>
      <name val="Arial"/>
      <family val="2"/>
    </font>
    <font>
      <b/>
      <sz val="72"/>
      <name val="Arial"/>
      <family val="2"/>
    </font>
    <font>
      <sz val="16"/>
      <name val="Arial"/>
      <family val="2"/>
    </font>
    <font>
      <b/>
      <sz val="22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sz val="11"/>
      <name val="Arial"/>
      <family val="2"/>
    </font>
    <font>
      <sz val="20"/>
      <color theme="0"/>
      <name val="Calibri Light"/>
      <family val="2"/>
    </font>
    <font>
      <i/>
      <sz val="12"/>
      <name val="Calibri Bold"/>
    </font>
    <font>
      <i/>
      <sz val="12"/>
      <color rgb="FFFF0000"/>
      <name val="Calibri Bold"/>
    </font>
    <font>
      <sz val="16"/>
      <color theme="0"/>
      <name val="Calibri"/>
      <family val="2"/>
      <scheme val="minor"/>
    </font>
    <font>
      <b/>
      <sz val="18"/>
      <color theme="0"/>
      <name val="Calibri Light"/>
      <family val="2"/>
    </font>
    <font>
      <b/>
      <sz val="26"/>
      <color theme="0"/>
      <name val="Calibri Light"/>
      <family val="2"/>
    </font>
    <font>
      <b/>
      <sz val="16"/>
      <name val="Calibri Light"/>
      <family val="2"/>
    </font>
    <font>
      <sz val="72"/>
      <color rgb="FFFF0000"/>
      <name val="Arial"/>
      <family val="2"/>
    </font>
    <font>
      <b/>
      <sz val="28"/>
      <name val="Arial"/>
      <family val="2"/>
    </font>
    <font>
      <sz val="20"/>
      <name val="Arial"/>
      <family val="2"/>
    </font>
    <font>
      <b/>
      <sz val="30"/>
      <name val="Arial"/>
      <family val="2"/>
    </font>
    <font>
      <b/>
      <sz val="14"/>
      <color rgb="FFC00000"/>
      <name val="Calibri Light"/>
      <family val="2"/>
    </font>
    <font>
      <sz val="10"/>
      <name val="Arial Unicode MS"/>
      <family val="2"/>
    </font>
    <font>
      <sz val="8"/>
      <color rgb="FF000000"/>
      <name val="Segoe UI"/>
      <charset val="1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auto="1"/>
      </right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theme="0" tint="-0.499984740745262"/>
      </bottom>
      <diagonal/>
    </border>
  </borders>
  <cellStyleXfs count="1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4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" fillId="0" borderId="0"/>
    <xf numFmtId="0" fontId="1" fillId="0" borderId="0"/>
  </cellStyleXfs>
  <cellXfs count="515">
    <xf numFmtId="0" fontId="0" fillId="0" borderId="0" xfId="0"/>
    <xf numFmtId="0" fontId="11" fillId="0" borderId="0" xfId="0" applyFont="1"/>
    <xf numFmtId="0" fontId="12" fillId="2" borderId="0" xfId="0" applyFont="1" applyFill="1" applyAlignment="1">
      <alignment vertical="center" wrapText="1"/>
    </xf>
    <xf numFmtId="0" fontId="22" fillId="0" borderId="0" xfId="0" applyFont="1"/>
    <xf numFmtId="0" fontId="22" fillId="0" borderId="10" xfId="0" applyFont="1" applyBorder="1" applyAlignment="1">
      <alignment horizontal="center"/>
    </xf>
    <xf numFmtId="0" fontId="22" fillId="0" borderId="10" xfId="0" applyFont="1" applyBorder="1"/>
    <xf numFmtId="0" fontId="22" fillId="0" borderId="13" xfId="0" applyFont="1" applyBorder="1"/>
    <xf numFmtId="0" fontId="24" fillId="0" borderId="0" xfId="0" applyFont="1" applyAlignment="1">
      <alignment horizontal="left"/>
    </xf>
    <xf numFmtId="0" fontId="27" fillId="0" borderId="0" xfId="0" applyFont="1" applyAlignment="1">
      <alignment wrapText="1" shrinkToFit="1"/>
    </xf>
    <xf numFmtId="0" fontId="26" fillId="3" borderId="3" xfId="0" applyFont="1" applyFill="1" applyBorder="1" applyAlignment="1">
      <alignment horizontal="center" vertical="center"/>
    </xf>
    <xf numFmtId="0" fontId="25" fillId="0" borderId="2" xfId="0" applyFont="1" applyBorder="1" applyAlignment="1">
      <alignment horizontal="right" vertical="center"/>
    </xf>
    <xf numFmtId="0" fontId="25" fillId="0" borderId="2" xfId="0" applyFont="1" applyBorder="1" applyAlignment="1">
      <alignment horizontal="center" vertical="center"/>
    </xf>
    <xf numFmtId="164" fontId="26" fillId="0" borderId="2" xfId="2" applyNumberFormat="1" applyFont="1" applyFill="1" applyBorder="1" applyAlignment="1">
      <alignment vertical="center"/>
    </xf>
    <xf numFmtId="0" fontId="22" fillId="0" borderId="12" xfId="0" applyFont="1" applyBorder="1"/>
    <xf numFmtId="0" fontId="26" fillId="4" borderId="2" xfId="0" applyFont="1" applyFill="1" applyBorder="1" applyAlignment="1">
      <alignment horizontal="center" vertical="center"/>
    </xf>
    <xf numFmtId="0" fontId="26" fillId="8" borderId="5" xfId="0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5" fillId="0" borderId="0" xfId="0" applyFont="1" applyAlignment="1">
      <alignment horizontal="right" vertical="center"/>
    </xf>
    <xf numFmtId="165" fontId="25" fillId="0" borderId="0" xfId="0" applyNumberFormat="1" applyFont="1" applyAlignment="1">
      <alignment horizontal="right" vertical="center"/>
    </xf>
    <xf numFmtId="0" fontId="25" fillId="0" borderId="20" xfId="0" applyFont="1" applyBorder="1" applyAlignment="1">
      <alignment horizontal="right" vertical="center"/>
    </xf>
    <xf numFmtId="0" fontId="38" fillId="0" borderId="9" xfId="0" applyFont="1" applyBorder="1" applyAlignment="1" applyProtection="1">
      <alignment vertical="center" wrapText="1"/>
      <protection locked="0"/>
    </xf>
    <xf numFmtId="0" fontId="38" fillId="0" borderId="12" xfId="0" applyFont="1" applyBorder="1" applyAlignment="1" applyProtection="1">
      <alignment vertical="center" wrapText="1"/>
      <protection locked="0"/>
    </xf>
    <xf numFmtId="0" fontId="38" fillId="7" borderId="12" xfId="0" applyFont="1" applyFill="1" applyBorder="1" applyAlignment="1" applyProtection="1">
      <alignment vertical="center" wrapText="1"/>
      <protection locked="0"/>
    </xf>
    <xf numFmtId="0" fontId="0" fillId="0" borderId="9" xfId="0" applyBorder="1" applyAlignment="1">
      <alignment horizontal="left" vertical="center"/>
    </xf>
    <xf numFmtId="0" fontId="25" fillId="8" borderId="3" xfId="0" applyFont="1" applyFill="1" applyBorder="1" applyAlignment="1">
      <alignment vertical="center"/>
    </xf>
    <xf numFmtId="0" fontId="40" fillId="0" borderId="0" xfId="0" applyFont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3" fillId="2" borderId="0" xfId="0" applyFont="1" applyFill="1" applyAlignment="1">
      <alignment horizontal="left" vertical="center"/>
    </xf>
    <xf numFmtId="0" fontId="25" fillId="2" borderId="14" xfId="0" applyFont="1" applyFill="1" applyBorder="1" applyAlignment="1">
      <alignment vertical="center"/>
    </xf>
    <xf numFmtId="0" fontId="25" fillId="2" borderId="15" xfId="0" applyFont="1" applyFill="1" applyBorder="1" applyAlignment="1">
      <alignment vertical="center"/>
    </xf>
    <xf numFmtId="0" fontId="25" fillId="2" borderId="0" xfId="0" applyFont="1" applyFill="1" applyAlignment="1">
      <alignment vertical="center"/>
    </xf>
    <xf numFmtId="0" fontId="25" fillId="0" borderId="9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1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5" fillId="2" borderId="2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 applyProtection="1">
      <alignment horizontal="center" vertical="center" wrapText="1"/>
      <protection locked="0"/>
    </xf>
    <xf numFmtId="44" fontId="25" fillId="2" borderId="2" xfId="2" applyFont="1" applyFill="1" applyBorder="1" applyAlignment="1" applyProtection="1">
      <alignment horizontal="center" vertical="center" wrapText="1"/>
      <protection locked="0"/>
    </xf>
    <xf numFmtId="0" fontId="25" fillId="2" borderId="3" xfId="0" applyFont="1" applyFill="1" applyBorder="1" applyAlignment="1" applyProtection="1">
      <alignment horizontal="center" vertical="center" wrapText="1"/>
      <protection locked="0"/>
    </xf>
    <xf numFmtId="0" fontId="40" fillId="3" borderId="2" xfId="0" applyFont="1" applyFill="1" applyBorder="1" applyAlignment="1">
      <alignment horizontal="center" vertical="center" wrapText="1"/>
    </xf>
    <xf numFmtId="0" fontId="40" fillId="3" borderId="2" xfId="0" applyFont="1" applyFill="1" applyBorder="1" applyAlignment="1">
      <alignment vertical="center" wrapText="1"/>
    </xf>
    <xf numFmtId="0" fontId="40" fillId="3" borderId="2" xfId="0" applyFont="1" applyFill="1" applyBorder="1" applyAlignment="1">
      <alignment horizontal="center" vertical="center"/>
    </xf>
    <xf numFmtId="0" fontId="40" fillId="4" borderId="2" xfId="0" applyFont="1" applyFill="1" applyBorder="1" applyAlignment="1">
      <alignment horizontal="center" vertical="center" wrapText="1"/>
    </xf>
    <xf numFmtId="0" fontId="40" fillId="4" borderId="2" xfId="0" applyFont="1" applyFill="1" applyBorder="1" applyAlignment="1">
      <alignment vertical="center" wrapText="1"/>
    </xf>
    <xf numFmtId="44" fontId="25" fillId="2" borderId="2" xfId="2" applyFont="1" applyFill="1" applyBorder="1" applyAlignment="1">
      <alignment horizontal="center" vertical="center" wrapText="1"/>
    </xf>
    <xf numFmtId="0" fontId="40" fillId="7" borderId="2" xfId="0" applyFont="1" applyFill="1" applyBorder="1" applyAlignment="1">
      <alignment horizontal="center" vertical="center" wrapText="1"/>
    </xf>
    <xf numFmtId="0" fontId="40" fillId="7" borderId="2" xfId="0" applyFont="1" applyFill="1" applyBorder="1" applyAlignment="1">
      <alignment horizontal="center" vertical="center"/>
    </xf>
    <xf numFmtId="0" fontId="25" fillId="2" borderId="7" xfId="0" applyFont="1" applyFill="1" applyBorder="1" applyAlignment="1">
      <alignment horizontal="center" vertical="center" wrapText="1"/>
    </xf>
    <xf numFmtId="44" fontId="25" fillId="2" borderId="7" xfId="2" applyFont="1" applyFill="1" applyBorder="1" applyAlignment="1">
      <alignment horizontal="center" vertical="center" wrapText="1"/>
    </xf>
    <xf numFmtId="44" fontId="34" fillId="0" borderId="2" xfId="2" applyFont="1" applyFill="1" applyBorder="1" applyAlignment="1">
      <alignment horizontal="center" vertical="center"/>
    </xf>
    <xf numFmtId="44" fontId="40" fillId="0" borderId="2" xfId="2" applyFont="1" applyBorder="1" applyAlignment="1" applyProtection="1">
      <alignment horizontal="center" vertical="center"/>
      <protection locked="0"/>
    </xf>
    <xf numFmtId="44" fontId="40" fillId="7" borderId="2" xfId="2" applyFont="1" applyFill="1" applyBorder="1" applyAlignment="1" applyProtection="1">
      <alignment horizontal="center" vertical="center"/>
      <protection locked="0"/>
    </xf>
    <xf numFmtId="0" fontId="47" fillId="0" borderId="1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9" fillId="0" borderId="0" xfId="0" applyFont="1" applyAlignment="1">
      <alignment vertical="center"/>
    </xf>
    <xf numFmtId="14" fontId="49" fillId="3" borderId="22" xfId="0" applyNumberFormat="1" applyFont="1" applyFill="1" applyBorder="1" applyAlignment="1">
      <alignment horizontal="center" vertical="center" wrapText="1"/>
    </xf>
    <xf numFmtId="0" fontId="51" fillId="0" borderId="0" xfId="0" applyFont="1" applyAlignment="1">
      <alignment vertical="center"/>
    </xf>
    <xf numFmtId="0" fontId="54" fillId="0" borderId="0" xfId="0" applyFont="1" applyAlignment="1">
      <alignment horizontal="center" vertical="center" wrapText="1"/>
    </xf>
    <xf numFmtId="0" fontId="55" fillId="3" borderId="5" xfId="0" applyFont="1" applyFill="1" applyBorder="1" applyAlignment="1">
      <alignment horizontal="center" vertical="center" wrapText="1"/>
    </xf>
    <xf numFmtId="0" fontId="49" fillId="3" borderId="5" xfId="0" applyFont="1" applyFill="1" applyBorder="1" applyAlignment="1">
      <alignment horizontal="center" vertical="center" wrapText="1"/>
    </xf>
    <xf numFmtId="0" fontId="49" fillId="3" borderId="24" xfId="0" applyFont="1" applyFill="1" applyBorder="1" applyAlignment="1">
      <alignment horizontal="center" vertical="center" wrapText="1"/>
    </xf>
    <xf numFmtId="0" fontId="49" fillId="2" borderId="2" xfId="0" applyFont="1" applyFill="1" applyBorder="1" applyAlignment="1" applyProtection="1">
      <alignment horizontal="center" vertical="center"/>
      <protection locked="0"/>
    </xf>
    <xf numFmtId="0" fontId="5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50" fillId="3" borderId="2" xfId="0" applyFont="1" applyFill="1" applyBorder="1" applyAlignment="1">
      <alignment horizontal="center" vertical="center" wrapText="1"/>
    </xf>
    <xf numFmtId="0" fontId="56" fillId="2" borderId="2" xfId="0" applyFont="1" applyFill="1" applyBorder="1" applyAlignment="1" applyProtection="1">
      <alignment horizontal="center" vertical="center" wrapText="1"/>
      <protection locked="0"/>
    </xf>
    <xf numFmtId="0" fontId="49" fillId="3" borderId="2" xfId="0" applyFont="1" applyFill="1" applyBorder="1" applyAlignment="1">
      <alignment horizontal="center" vertical="center" wrapText="1"/>
    </xf>
    <xf numFmtId="0" fontId="49" fillId="3" borderId="2" xfId="0" applyFont="1" applyFill="1" applyBorder="1" applyAlignment="1">
      <alignment horizontal="center" vertical="center"/>
    </xf>
    <xf numFmtId="0" fontId="7" fillId="11" borderId="2" xfId="0" applyFont="1" applyFill="1" applyBorder="1" applyAlignment="1" applyProtection="1">
      <alignment horizontal="center" vertical="center"/>
      <protection locked="0"/>
    </xf>
    <xf numFmtId="0" fontId="56" fillId="11" borderId="2" xfId="0" applyFont="1" applyFill="1" applyBorder="1" applyAlignment="1" applyProtection="1">
      <alignment horizontal="center" vertical="center" wrapText="1"/>
      <protection locked="0"/>
    </xf>
    <xf numFmtId="0" fontId="50" fillId="11" borderId="2" xfId="0" applyFont="1" applyFill="1" applyBorder="1" applyAlignment="1" applyProtection="1">
      <alignment horizontal="center" vertical="center" wrapText="1"/>
      <protection locked="0"/>
    </xf>
    <xf numFmtId="0" fontId="49" fillId="4" borderId="2" xfId="0" applyFont="1" applyFill="1" applyBorder="1" applyAlignment="1">
      <alignment horizontal="center" vertical="center" wrapText="1"/>
    </xf>
    <xf numFmtId="0" fontId="50" fillId="4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49" fillId="6" borderId="2" xfId="0" applyFont="1" applyFill="1" applyBorder="1" applyAlignment="1">
      <alignment horizontal="center" vertical="center" wrapText="1"/>
    </xf>
    <xf numFmtId="0" fontId="49" fillId="6" borderId="2" xfId="0" applyFont="1" applyFill="1" applyBorder="1" applyAlignment="1">
      <alignment horizontal="center" vertical="center"/>
    </xf>
    <xf numFmtId="0" fontId="50" fillId="6" borderId="2" xfId="0" applyFont="1" applyFill="1" applyBorder="1" applyAlignment="1" applyProtection="1">
      <alignment horizontal="center" vertical="center" wrapText="1"/>
      <protection locked="0"/>
    </xf>
    <xf numFmtId="0" fontId="56" fillId="0" borderId="0" xfId="0" applyFont="1"/>
    <xf numFmtId="0" fontId="57" fillId="0" borderId="0" xfId="0" applyFont="1"/>
    <xf numFmtId="0" fontId="3" fillId="10" borderId="0" xfId="0" applyFont="1" applyFill="1" applyAlignment="1">
      <alignment vertical="center"/>
    </xf>
    <xf numFmtId="0" fontId="48" fillId="7" borderId="12" xfId="0" applyFont="1" applyFill="1" applyBorder="1" applyAlignment="1">
      <alignment horizontal="center" vertical="center" wrapText="1"/>
    </xf>
    <xf numFmtId="0" fontId="42" fillId="12" borderId="9" xfId="0" applyFont="1" applyFill="1" applyBorder="1" applyAlignment="1">
      <alignment horizontal="center" vertical="center"/>
    </xf>
    <xf numFmtId="0" fontId="42" fillId="12" borderId="14" xfId="0" applyFont="1" applyFill="1" applyBorder="1" applyAlignment="1">
      <alignment vertical="center"/>
    </xf>
    <xf numFmtId="0" fontId="42" fillId="12" borderId="15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25" fillId="0" borderId="2" xfId="0" applyFont="1" applyBorder="1" applyAlignment="1">
      <alignment vertical="center"/>
    </xf>
    <xf numFmtId="0" fontId="64" fillId="3" borderId="2" xfId="0" applyFont="1" applyFill="1" applyBorder="1" applyAlignment="1">
      <alignment horizontal="center" vertical="center" wrapText="1"/>
    </xf>
    <xf numFmtId="0" fontId="64" fillId="4" borderId="2" xfId="0" applyFont="1" applyFill="1" applyBorder="1" applyAlignment="1" applyProtection="1">
      <alignment horizontal="center" vertical="center" wrapText="1"/>
      <protection locked="0"/>
    </xf>
    <xf numFmtId="0" fontId="64" fillId="7" borderId="2" xfId="0" applyFont="1" applyFill="1" applyBorder="1" applyAlignment="1" applyProtection="1">
      <alignment horizontal="center" vertical="center" wrapText="1"/>
      <protection locked="0"/>
    </xf>
    <xf numFmtId="0" fontId="26" fillId="2" borderId="2" xfId="0" applyFont="1" applyFill="1" applyBorder="1" applyAlignment="1" applyProtection="1">
      <alignment horizontal="center" vertical="center"/>
      <protection locked="0"/>
    </xf>
    <xf numFmtId="0" fontId="26" fillId="2" borderId="2" xfId="0" applyFont="1" applyFill="1" applyBorder="1" applyAlignment="1">
      <alignment horizontal="center" vertical="center"/>
    </xf>
    <xf numFmtId="0" fontId="26" fillId="2" borderId="7" xfId="0" applyFont="1" applyFill="1" applyBorder="1" applyAlignment="1">
      <alignment horizontal="center" vertical="center"/>
    </xf>
    <xf numFmtId="0" fontId="7" fillId="11" borderId="2" xfId="0" applyFont="1" applyFill="1" applyBorder="1" applyAlignment="1" applyProtection="1">
      <alignment horizontal="center" vertical="center" wrapText="1"/>
      <protection locked="0"/>
    </xf>
    <xf numFmtId="0" fontId="50" fillId="3" borderId="21" xfId="0" applyFont="1" applyFill="1" applyBorder="1" applyAlignment="1">
      <alignment horizontal="center" vertical="center" wrapText="1"/>
    </xf>
    <xf numFmtId="0" fontId="54" fillId="2" borderId="0" xfId="0" applyFont="1" applyFill="1" applyAlignment="1">
      <alignment horizontal="center" vertical="center" wrapText="1"/>
    </xf>
    <xf numFmtId="0" fontId="0" fillId="2" borderId="0" xfId="0" applyFill="1"/>
    <xf numFmtId="0" fontId="18" fillId="2" borderId="2" xfId="0" applyFont="1" applyFill="1" applyBorder="1" applyAlignment="1">
      <alignment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66" fillId="5" borderId="2" xfId="0" applyFont="1" applyFill="1" applyBorder="1" applyAlignment="1">
      <alignment horizontal="center" vertical="center" wrapText="1"/>
    </xf>
    <xf numFmtId="0" fontId="68" fillId="0" borderId="0" xfId="0" applyFont="1" applyAlignment="1">
      <alignment vertical="center"/>
    </xf>
    <xf numFmtId="0" fontId="56" fillId="0" borderId="0" xfId="0" applyFont="1" applyAlignment="1">
      <alignment vertical="center"/>
    </xf>
    <xf numFmtId="0" fontId="25" fillId="0" borderId="14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10" xfId="0" applyFont="1" applyBorder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10" xfId="0" applyFont="1" applyBorder="1" applyAlignment="1">
      <alignment vertical="center"/>
    </xf>
    <xf numFmtId="0" fontId="25" fillId="0" borderId="10" xfId="0" applyFont="1" applyBorder="1" applyAlignment="1">
      <alignment horizontal="right" vertical="center"/>
    </xf>
    <xf numFmtId="0" fontId="25" fillId="6" borderId="15" xfId="0" applyFont="1" applyFill="1" applyBorder="1" applyAlignment="1">
      <alignment horizontal="center" vertical="center" wrapText="1"/>
    </xf>
    <xf numFmtId="0" fontId="25" fillId="7" borderId="13" xfId="0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/>
    </xf>
    <xf numFmtId="0" fontId="26" fillId="4" borderId="2" xfId="0" applyFont="1" applyFill="1" applyBorder="1" applyAlignment="1">
      <alignment horizontal="right" vertical="center" wrapText="1"/>
    </xf>
    <xf numFmtId="0" fontId="26" fillId="3" borderId="2" xfId="0" applyFont="1" applyFill="1" applyBorder="1" applyAlignment="1">
      <alignment horizontal="right" vertical="center" wrapText="1"/>
    </xf>
    <xf numFmtId="0" fontId="25" fillId="2" borderId="12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vertical="center" wrapText="1"/>
    </xf>
    <xf numFmtId="0" fontId="22" fillId="2" borderId="0" xfId="0" applyFont="1" applyFill="1" applyAlignment="1">
      <alignment vertical="center" wrapText="1"/>
    </xf>
    <xf numFmtId="0" fontId="22" fillId="2" borderId="13" xfId="0" applyFont="1" applyFill="1" applyBorder="1" applyAlignment="1">
      <alignment vertical="center" wrapText="1"/>
    </xf>
    <xf numFmtId="0" fontId="22" fillId="2" borderId="6" xfId="0" applyFont="1" applyFill="1" applyBorder="1" applyAlignment="1">
      <alignment vertical="center" wrapText="1"/>
    </xf>
    <xf numFmtId="0" fontId="22" fillId="2" borderId="10" xfId="0" applyFont="1" applyFill="1" applyBorder="1" applyAlignment="1">
      <alignment vertical="center" wrapText="1"/>
    </xf>
    <xf numFmtId="0" fontId="22" fillId="2" borderId="4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70" fillId="0" borderId="0" xfId="0" applyFont="1" applyAlignment="1">
      <alignment vertical="center"/>
    </xf>
    <xf numFmtId="0" fontId="0" fillId="5" borderId="0" xfId="0" applyFill="1"/>
    <xf numFmtId="0" fontId="70" fillId="5" borderId="0" xfId="0" applyFont="1" applyFill="1" applyAlignment="1">
      <alignment vertical="center"/>
    </xf>
    <xf numFmtId="0" fontId="10" fillId="5" borderId="0" xfId="11" applyFont="1" applyFill="1"/>
    <xf numFmtId="0" fontId="40" fillId="3" borderId="3" xfId="0" applyFont="1" applyFill="1" applyBorder="1" applyAlignment="1">
      <alignment horizontal="center" vertical="center" wrapText="1"/>
    </xf>
    <xf numFmtId="0" fontId="40" fillId="4" borderId="3" xfId="0" applyFont="1" applyFill="1" applyBorder="1" applyAlignment="1">
      <alignment horizontal="center" vertical="center" wrapText="1"/>
    </xf>
    <xf numFmtId="49" fontId="63" fillId="10" borderId="13" xfId="0" applyNumberFormat="1" applyFont="1" applyFill="1" applyBorder="1" applyAlignment="1">
      <alignment horizontal="center" vertical="center"/>
    </xf>
    <xf numFmtId="0" fontId="0" fillId="13" borderId="0" xfId="0" applyFill="1"/>
    <xf numFmtId="0" fontId="20" fillId="7" borderId="11" xfId="0" applyFont="1" applyFill="1" applyBorder="1" applyAlignment="1" applyProtection="1">
      <alignment horizontal="center" vertical="center"/>
      <protection locked="0"/>
    </xf>
    <xf numFmtId="0" fontId="20" fillId="7" borderId="1" xfId="0" applyFont="1" applyFill="1" applyBorder="1" applyAlignment="1" applyProtection="1">
      <alignment horizontal="center" vertical="center"/>
      <protection locked="0"/>
    </xf>
    <xf numFmtId="0" fontId="25" fillId="0" borderId="0" xfId="0" applyFont="1" applyAlignment="1">
      <alignment horizontal="center" vertical="center"/>
    </xf>
    <xf numFmtId="44" fontId="25" fillId="7" borderId="0" xfId="2" applyFont="1" applyFill="1" applyBorder="1" applyAlignment="1" applyProtection="1">
      <alignment horizontal="right" vertical="center"/>
      <protection locked="0"/>
    </xf>
    <xf numFmtId="0" fontId="25" fillId="0" borderId="0" xfId="0" applyFont="1" applyAlignment="1" applyProtection="1">
      <alignment horizontal="left" vertical="center"/>
      <protection locked="0"/>
    </xf>
    <xf numFmtId="0" fontId="25" fillId="0" borderId="14" xfId="0" applyFont="1" applyBorder="1" applyAlignment="1" applyProtection="1">
      <alignment horizontal="left" vertical="center"/>
      <protection locked="0"/>
    </xf>
    <xf numFmtId="44" fontId="25" fillId="0" borderId="0" xfId="2" applyFont="1" applyBorder="1" applyAlignment="1" applyProtection="1">
      <alignment horizontal="right" vertical="center"/>
      <protection locked="0"/>
    </xf>
    <xf numFmtId="0" fontId="41" fillId="0" borderId="12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14" fontId="39" fillId="0" borderId="0" xfId="0" applyNumberFormat="1" applyFont="1" applyAlignment="1" applyProtection="1">
      <alignment horizontal="center" vertical="center"/>
      <protection locked="0"/>
    </xf>
    <xf numFmtId="14" fontId="39" fillId="0" borderId="13" xfId="0" applyNumberFormat="1" applyFont="1" applyBorder="1" applyAlignment="1" applyProtection="1">
      <alignment horizontal="center" vertical="center"/>
      <protection locked="0"/>
    </xf>
    <xf numFmtId="14" fontId="39" fillId="0" borderId="10" xfId="0" applyNumberFormat="1" applyFont="1" applyBorder="1" applyAlignment="1" applyProtection="1">
      <alignment horizontal="center" vertical="center"/>
      <protection locked="0"/>
    </xf>
    <xf numFmtId="14" fontId="39" fillId="0" borderId="4" xfId="0" applyNumberFormat="1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center" vertical="center"/>
      <protection locked="0"/>
    </xf>
    <xf numFmtId="0" fontId="25" fillId="0" borderId="4" xfId="0" applyFont="1" applyBorder="1" applyAlignment="1" applyProtection="1">
      <alignment horizontal="center" vertical="center"/>
      <protection locked="0"/>
    </xf>
    <xf numFmtId="0" fontId="25" fillId="7" borderId="0" xfId="0" applyFont="1" applyFill="1" applyAlignment="1" applyProtection="1">
      <alignment horizontal="left" vertical="center"/>
      <protection locked="0"/>
    </xf>
    <xf numFmtId="0" fontId="7" fillId="7" borderId="3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0" fontId="25" fillId="0" borderId="11" xfId="0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center" vertical="center"/>
      <protection locked="0"/>
    </xf>
    <xf numFmtId="44" fontId="35" fillId="0" borderId="0" xfId="2" applyFont="1" applyBorder="1" applyAlignment="1" applyProtection="1">
      <alignment horizontal="right" vertical="center"/>
      <protection locked="0"/>
    </xf>
    <xf numFmtId="0" fontId="29" fillId="10" borderId="3" xfId="0" applyFont="1" applyFill="1" applyBorder="1" applyAlignment="1">
      <alignment horizontal="center" vertical="center"/>
    </xf>
    <xf numFmtId="0" fontId="29" fillId="10" borderId="11" xfId="0" applyFont="1" applyFill="1" applyBorder="1" applyAlignment="1">
      <alignment horizontal="center" vertical="center"/>
    </xf>
    <xf numFmtId="0" fontId="26" fillId="7" borderId="9" xfId="0" applyFont="1" applyFill="1" applyBorder="1" applyAlignment="1">
      <alignment horizontal="center" vertical="center" wrapText="1"/>
    </xf>
    <xf numFmtId="0" fontId="26" fillId="7" borderId="15" xfId="0" applyFont="1" applyFill="1" applyBorder="1" applyAlignment="1">
      <alignment horizontal="center" vertical="center" wrapText="1"/>
    </xf>
    <xf numFmtId="0" fontId="26" fillId="7" borderId="12" xfId="0" applyFont="1" applyFill="1" applyBorder="1" applyAlignment="1">
      <alignment horizontal="center" vertical="center" wrapText="1"/>
    </xf>
    <xf numFmtId="0" fontId="26" fillId="7" borderId="13" xfId="0" applyFont="1" applyFill="1" applyBorder="1" applyAlignment="1">
      <alignment horizontal="center" vertical="center" wrapText="1"/>
    </xf>
    <xf numFmtId="0" fontId="25" fillId="0" borderId="16" xfId="0" applyFont="1" applyBorder="1" applyAlignment="1">
      <alignment horizontal="left" vertical="center"/>
    </xf>
    <xf numFmtId="0" fontId="26" fillId="7" borderId="2" xfId="0" applyFont="1" applyFill="1" applyBorder="1" applyAlignment="1">
      <alignment horizontal="center" vertical="center" wrapText="1"/>
    </xf>
    <xf numFmtId="49" fontId="18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2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left" vertical="center"/>
    </xf>
    <xf numFmtId="0" fontId="25" fillId="0" borderId="18" xfId="0" applyFont="1" applyBorder="1" applyAlignment="1">
      <alignment horizontal="right" vertical="center"/>
    </xf>
    <xf numFmtId="49" fontId="25" fillId="0" borderId="17" xfId="0" quotePrefix="1" applyNumberFormat="1" applyFont="1" applyBorder="1" applyAlignment="1">
      <alignment horizontal="center" vertical="center"/>
    </xf>
    <xf numFmtId="49" fontId="25" fillId="0" borderId="17" xfId="0" applyNumberFormat="1" applyFont="1" applyBorder="1" applyAlignment="1">
      <alignment horizontal="center" vertical="center"/>
    </xf>
    <xf numFmtId="49" fontId="25" fillId="0" borderId="25" xfId="0" applyNumberFormat="1" applyFont="1" applyBorder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25" fillId="0" borderId="19" xfId="0" applyFont="1" applyBorder="1" applyAlignment="1">
      <alignment horizontal="left" vertical="center"/>
    </xf>
    <xf numFmtId="0" fontId="25" fillId="0" borderId="9" xfId="0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5" fillId="0" borderId="13" xfId="0" applyFont="1" applyBorder="1" applyAlignment="1">
      <alignment horizontal="center"/>
    </xf>
    <xf numFmtId="0" fontId="37" fillId="0" borderId="2" xfId="0" applyFont="1" applyBorder="1" applyAlignment="1">
      <alignment horizontal="left" vertical="center" wrapText="1"/>
    </xf>
    <xf numFmtId="0" fontId="37" fillId="0" borderId="7" xfId="0" applyFont="1" applyBorder="1" applyAlignment="1">
      <alignment horizontal="left" vertical="center" wrapText="1"/>
    </xf>
    <xf numFmtId="0" fontId="25" fillId="0" borderId="26" xfId="0" applyFont="1" applyBorder="1" applyAlignment="1">
      <alignment horizontal="left" vertical="center"/>
    </xf>
    <xf numFmtId="0" fontId="25" fillId="0" borderId="27" xfId="0" applyFont="1" applyBorder="1" applyAlignment="1">
      <alignment horizontal="left" vertical="center"/>
    </xf>
    <xf numFmtId="0" fontId="25" fillId="0" borderId="28" xfId="0" applyFont="1" applyBorder="1" applyAlignment="1">
      <alignment horizontal="left" vertical="center"/>
    </xf>
    <xf numFmtId="0" fontId="25" fillId="0" borderId="19" xfId="0" applyFont="1" applyBorder="1" applyAlignment="1">
      <alignment horizontal="center" vertical="center" wrapText="1"/>
    </xf>
    <xf numFmtId="0" fontId="25" fillId="0" borderId="17" xfId="1" applyFont="1" applyBorder="1" applyAlignment="1" applyProtection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33" fillId="7" borderId="9" xfId="0" applyFont="1" applyFill="1" applyBorder="1" applyAlignment="1">
      <alignment horizontal="center" vertical="center" wrapText="1"/>
    </xf>
    <xf numFmtId="0" fontId="33" fillId="7" borderId="14" xfId="0" applyFont="1" applyFill="1" applyBorder="1" applyAlignment="1">
      <alignment horizontal="center" vertical="center" wrapText="1"/>
    </xf>
    <xf numFmtId="0" fontId="33" fillId="7" borderId="12" xfId="0" applyFont="1" applyFill="1" applyBorder="1" applyAlignment="1">
      <alignment horizontal="center" vertical="center" wrapText="1"/>
    </xf>
    <xf numFmtId="0" fontId="33" fillId="7" borderId="0" xfId="0" applyFont="1" applyFill="1" applyAlignment="1">
      <alignment horizontal="center" vertical="center" wrapText="1"/>
    </xf>
    <xf numFmtId="0" fontId="33" fillId="7" borderId="6" xfId="0" applyFont="1" applyFill="1" applyBorder="1" applyAlignment="1">
      <alignment horizontal="center" vertical="center" wrapText="1"/>
    </xf>
    <xf numFmtId="0" fontId="33" fillId="7" borderId="10" xfId="0" applyFont="1" applyFill="1" applyBorder="1" applyAlignment="1">
      <alignment horizontal="center" vertical="center" wrapText="1"/>
    </xf>
    <xf numFmtId="0" fontId="26" fillId="7" borderId="6" xfId="0" applyFont="1" applyFill="1" applyBorder="1" applyAlignment="1">
      <alignment horizontal="center" vertical="center" wrapText="1"/>
    </xf>
    <xf numFmtId="0" fontId="26" fillId="7" borderId="4" xfId="0" applyFont="1" applyFill="1" applyBorder="1" applyAlignment="1">
      <alignment horizontal="center" vertical="center" wrapText="1"/>
    </xf>
    <xf numFmtId="165" fontId="25" fillId="0" borderId="0" xfId="0" applyNumberFormat="1" applyFont="1" applyAlignment="1">
      <alignment horizontal="right" vertical="center"/>
    </xf>
    <xf numFmtId="165" fontId="25" fillId="0" borderId="17" xfId="0" applyNumberFormat="1" applyFont="1" applyBorder="1" applyAlignment="1">
      <alignment horizontal="left" vertical="center" wrapText="1"/>
    </xf>
    <xf numFmtId="0" fontId="33" fillId="7" borderId="13" xfId="0" applyFont="1" applyFill="1" applyBorder="1" applyAlignment="1">
      <alignment horizontal="center" vertical="center" wrapText="1"/>
    </xf>
    <xf numFmtId="0" fontId="25" fillId="8" borderId="1" xfId="0" applyFont="1" applyFill="1" applyBorder="1" applyAlignment="1">
      <alignment horizontal="center" vertical="center"/>
    </xf>
    <xf numFmtId="0" fontId="25" fillId="8" borderId="2" xfId="0" applyFont="1" applyFill="1" applyBorder="1" applyAlignment="1">
      <alignment horizontal="center" vertical="center"/>
    </xf>
    <xf numFmtId="0" fontId="25" fillId="8" borderId="3" xfId="0" applyFont="1" applyFill="1" applyBorder="1" applyAlignment="1">
      <alignment horizontal="center" vertical="center"/>
    </xf>
    <xf numFmtId="0" fontId="25" fillId="8" borderId="11" xfId="0" applyFont="1" applyFill="1" applyBorder="1" applyAlignment="1">
      <alignment horizontal="center" vertical="center"/>
    </xf>
    <xf numFmtId="0" fontId="25" fillId="8" borderId="11" xfId="0" applyFont="1" applyFill="1" applyBorder="1" applyAlignment="1">
      <alignment horizontal="left" vertical="center"/>
    </xf>
    <xf numFmtId="0" fontId="25" fillId="8" borderId="1" xfId="0" applyFont="1" applyFill="1" applyBorder="1" applyAlignment="1">
      <alignment horizontal="left" vertical="center"/>
    </xf>
    <xf numFmtId="0" fontId="25" fillId="0" borderId="0" xfId="0" applyFont="1" applyAlignment="1">
      <alignment horizontal="center" vertical="center" wrapText="1"/>
    </xf>
    <xf numFmtId="0" fontId="25" fillId="0" borderId="9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left" vertical="center"/>
    </xf>
    <xf numFmtId="0" fontId="41" fillId="0" borderId="9" xfId="0" applyFont="1" applyBorder="1" applyAlignment="1">
      <alignment horizontal="center" vertical="center" wrapText="1"/>
    </xf>
    <xf numFmtId="0" fontId="41" fillId="0" borderId="14" xfId="0" applyFont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1" fillId="0" borderId="6" xfId="0" applyFont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 wrapText="1"/>
    </xf>
    <xf numFmtId="14" fontId="39" fillId="0" borderId="14" xfId="0" applyNumberFormat="1" applyFont="1" applyBorder="1" applyAlignment="1" applyProtection="1">
      <alignment horizontal="center" vertical="center"/>
      <protection locked="0"/>
    </xf>
    <xf numFmtId="14" fontId="39" fillId="0" borderId="15" xfId="0" applyNumberFormat="1" applyFont="1" applyBorder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0" fontId="25" fillId="0" borderId="13" xfId="0" applyFon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35" fillId="0" borderId="14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40" fillId="0" borderId="9" xfId="0" applyFont="1" applyBorder="1" applyAlignment="1">
      <alignment horizontal="center" vertical="center" wrapText="1"/>
    </xf>
    <xf numFmtId="0" fontId="40" fillId="0" borderId="12" xfId="0" applyFont="1" applyBorder="1" applyAlignment="1">
      <alignment horizontal="center" vertical="center" wrapText="1"/>
    </xf>
    <xf numFmtId="0" fontId="40" fillId="0" borderId="6" xfId="0" applyFont="1" applyBorder="1" applyAlignment="1">
      <alignment horizontal="center" vertical="center" wrapText="1"/>
    </xf>
    <xf numFmtId="0" fontId="25" fillId="0" borderId="14" xfId="0" applyFont="1" applyBorder="1" applyAlignment="1" applyProtection="1">
      <alignment horizontal="center" vertical="center"/>
      <protection locked="0"/>
    </xf>
    <xf numFmtId="0" fontId="25" fillId="0" borderId="15" xfId="0" applyFont="1" applyBorder="1" applyAlignment="1" applyProtection="1">
      <alignment horizontal="center" vertical="center"/>
      <protection locked="0"/>
    </xf>
    <xf numFmtId="0" fontId="43" fillId="7" borderId="9" xfId="0" applyFont="1" applyFill="1" applyBorder="1" applyAlignment="1">
      <alignment horizontal="center" vertical="center"/>
    </xf>
    <xf numFmtId="0" fontId="43" fillId="7" borderId="14" xfId="0" applyFont="1" applyFill="1" applyBorder="1" applyAlignment="1">
      <alignment horizontal="center" vertical="center"/>
    </xf>
    <xf numFmtId="0" fontId="43" fillId="7" borderId="12" xfId="0" applyFont="1" applyFill="1" applyBorder="1" applyAlignment="1">
      <alignment horizontal="center" vertical="center"/>
    </xf>
    <xf numFmtId="0" fontId="43" fillId="7" borderId="0" xfId="0" applyFont="1" applyFill="1" applyAlignment="1">
      <alignment horizontal="center" vertical="center"/>
    </xf>
    <xf numFmtId="0" fontId="43" fillId="7" borderId="6" xfId="0" applyFont="1" applyFill="1" applyBorder="1" applyAlignment="1">
      <alignment horizontal="center" vertical="center"/>
    </xf>
    <xf numFmtId="0" fontId="43" fillId="7" borderId="10" xfId="0" applyFont="1" applyFill="1" applyBorder="1" applyAlignment="1">
      <alignment horizontal="center" vertical="center"/>
    </xf>
    <xf numFmtId="0" fontId="32" fillId="0" borderId="14" xfId="0" applyFont="1" applyBorder="1" applyAlignment="1" applyProtection="1">
      <alignment horizontal="center" vertical="center"/>
      <protection locked="0"/>
    </xf>
    <xf numFmtId="0" fontId="32" fillId="0" borderId="15" xfId="0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0" fontId="32" fillId="0" borderId="13" xfId="0" applyFont="1" applyBorder="1" applyAlignment="1" applyProtection="1">
      <alignment horizontal="center" vertical="center"/>
      <protection locked="0"/>
    </xf>
    <xf numFmtId="0" fontId="32" fillId="0" borderId="10" xfId="0" applyFont="1" applyBorder="1" applyAlignment="1" applyProtection="1">
      <alignment horizontal="center" vertical="center"/>
      <protection locked="0"/>
    </xf>
    <xf numFmtId="0" fontId="32" fillId="0" borderId="4" xfId="0" applyFont="1" applyBorder="1" applyAlignment="1" applyProtection="1">
      <alignment horizontal="center" vertical="center"/>
      <protection locked="0"/>
    </xf>
    <xf numFmtId="0" fontId="42" fillId="0" borderId="9" xfId="0" applyFont="1" applyBorder="1" applyAlignment="1">
      <alignment horizontal="center" vertical="center"/>
    </xf>
    <xf numFmtId="0" fontId="42" fillId="0" borderId="14" xfId="0" applyFont="1" applyBorder="1" applyAlignment="1">
      <alignment horizontal="center" vertical="center"/>
    </xf>
    <xf numFmtId="0" fontId="42" fillId="0" borderId="12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42" fillId="0" borderId="10" xfId="0" applyFont="1" applyBorder="1" applyAlignment="1">
      <alignment horizontal="center" vertical="center"/>
    </xf>
    <xf numFmtId="14" fontId="30" fillId="0" borderId="14" xfId="0" applyNumberFormat="1" applyFont="1" applyBorder="1" applyAlignment="1" applyProtection="1">
      <alignment horizontal="center" vertical="center"/>
      <protection locked="0"/>
    </xf>
    <xf numFmtId="14" fontId="30" fillId="0" borderId="15" xfId="0" applyNumberFormat="1" applyFont="1" applyBorder="1" applyAlignment="1" applyProtection="1">
      <alignment horizontal="center" vertical="center"/>
      <protection locked="0"/>
    </xf>
    <xf numFmtId="14" fontId="30" fillId="0" borderId="0" xfId="0" applyNumberFormat="1" applyFont="1" applyAlignment="1" applyProtection="1">
      <alignment horizontal="center" vertical="center"/>
      <protection locked="0"/>
    </xf>
    <xf numFmtId="14" fontId="30" fillId="0" borderId="13" xfId="0" applyNumberFormat="1" applyFont="1" applyBorder="1" applyAlignment="1" applyProtection="1">
      <alignment horizontal="center" vertical="center"/>
      <protection locked="0"/>
    </xf>
    <xf numFmtId="14" fontId="30" fillId="0" borderId="10" xfId="0" applyNumberFormat="1" applyFont="1" applyBorder="1" applyAlignment="1" applyProtection="1">
      <alignment horizontal="center" vertical="center"/>
      <protection locked="0"/>
    </xf>
    <xf numFmtId="14" fontId="30" fillId="0" borderId="4" xfId="0" applyNumberFormat="1" applyFont="1" applyBorder="1" applyAlignment="1" applyProtection="1">
      <alignment horizontal="center" vertical="center"/>
      <protection locked="0"/>
    </xf>
    <xf numFmtId="0" fontId="35" fillId="0" borderId="14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0" xfId="0" applyFont="1" applyBorder="1" applyAlignment="1" applyProtection="1">
      <alignment horizontal="left" vertical="center"/>
      <protection locked="0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25" fillId="0" borderId="11" xfId="0" applyFont="1" applyBorder="1" applyAlignment="1">
      <alignment horizontal="left" vertical="center"/>
    </xf>
    <xf numFmtId="0" fontId="25" fillId="0" borderId="11" xfId="0" applyFont="1" applyBorder="1" applyAlignment="1" applyProtection="1">
      <alignment horizontal="left" vertical="center"/>
      <protection locked="0"/>
    </xf>
    <xf numFmtId="0" fontId="25" fillId="0" borderId="14" xfId="0" applyFont="1" applyBorder="1" applyAlignment="1">
      <alignment horizontal="left" vertical="center"/>
    </xf>
    <xf numFmtId="0" fontId="0" fillId="9" borderId="9" xfId="0" applyFill="1" applyBorder="1" applyAlignment="1" applyProtection="1">
      <alignment horizontal="center" vertical="center" wrapText="1"/>
      <protection locked="0"/>
    </xf>
    <xf numFmtId="0" fontId="0" fillId="9" borderId="6" xfId="0" applyFill="1" applyBorder="1" applyAlignment="1" applyProtection="1">
      <alignment horizontal="center" vertical="center" wrapText="1"/>
      <protection locked="0"/>
    </xf>
    <xf numFmtId="0" fontId="25" fillId="9" borderId="14" xfId="0" applyFont="1" applyFill="1" applyBorder="1" applyAlignment="1">
      <alignment horizontal="center" vertical="center" wrapText="1"/>
    </xf>
    <xf numFmtId="0" fontId="25" fillId="9" borderId="15" xfId="0" applyFont="1" applyFill="1" applyBorder="1" applyAlignment="1">
      <alignment horizontal="center" vertical="center" wrapText="1"/>
    </xf>
    <xf numFmtId="0" fontId="25" fillId="9" borderId="10" xfId="0" applyFont="1" applyFill="1" applyBorder="1" applyAlignment="1">
      <alignment horizontal="center" vertical="center" wrapText="1"/>
    </xf>
    <xf numFmtId="0" fontId="25" fillId="9" borderId="4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 applyProtection="1">
      <alignment horizontal="center" vertical="center" wrapText="1"/>
      <protection locked="0"/>
    </xf>
    <xf numFmtId="164" fontId="25" fillId="2" borderId="3" xfId="2" applyNumberFormat="1" applyFont="1" applyFill="1" applyBorder="1" applyAlignment="1" applyProtection="1">
      <alignment horizontal="center" vertical="center" wrapText="1"/>
      <protection locked="0"/>
    </xf>
    <xf numFmtId="164" fontId="25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40" fillId="3" borderId="2" xfId="0" applyFont="1" applyFill="1" applyBorder="1" applyAlignment="1">
      <alignment horizontal="center" vertical="center" wrapText="1"/>
    </xf>
    <xf numFmtId="0" fontId="40" fillId="3" borderId="2" xfId="0" applyFont="1" applyFill="1" applyBorder="1" applyAlignment="1">
      <alignment vertical="center" wrapText="1"/>
    </xf>
    <xf numFmtId="0" fontId="25" fillId="2" borderId="3" xfId="0" applyFont="1" applyFill="1" applyBorder="1" applyAlignment="1" applyProtection="1">
      <alignment horizontal="center" vertical="center" wrapText="1"/>
      <protection locked="0"/>
    </xf>
    <xf numFmtId="0" fontId="25" fillId="2" borderId="11" xfId="0" applyFont="1" applyFill="1" applyBorder="1" applyAlignment="1" applyProtection="1">
      <alignment horizontal="center" vertical="center" wrapText="1"/>
      <protection locked="0"/>
    </xf>
    <xf numFmtId="0" fontId="25" fillId="2" borderId="1" xfId="0" applyFont="1" applyFill="1" applyBorder="1" applyAlignment="1" applyProtection="1">
      <alignment horizontal="center" vertical="center" wrapText="1"/>
      <protection locked="0"/>
    </xf>
    <xf numFmtId="0" fontId="40" fillId="4" borderId="2" xfId="0" applyFont="1" applyFill="1" applyBorder="1" applyAlignment="1">
      <alignment horizontal="center" vertical="center" wrapText="1"/>
    </xf>
    <xf numFmtId="0" fontId="40" fillId="4" borderId="2" xfId="0" applyFont="1" applyFill="1" applyBorder="1" applyAlignment="1">
      <alignment vertical="center" wrapText="1"/>
    </xf>
    <xf numFmtId="0" fontId="25" fillId="2" borderId="2" xfId="0" applyFont="1" applyFill="1" applyBorder="1" applyAlignment="1">
      <alignment horizontal="center" vertical="center" wrapText="1"/>
    </xf>
    <xf numFmtId="164" fontId="25" fillId="2" borderId="2" xfId="2" applyNumberFormat="1" applyFont="1" applyFill="1" applyBorder="1" applyAlignment="1">
      <alignment horizontal="center" vertical="center" wrapText="1"/>
    </xf>
    <xf numFmtId="0" fontId="40" fillId="7" borderId="2" xfId="0" applyFont="1" applyFill="1" applyBorder="1" applyAlignment="1">
      <alignment horizontal="center" vertical="center" wrapText="1"/>
    </xf>
    <xf numFmtId="164" fontId="40" fillId="7" borderId="2" xfId="2" applyNumberFormat="1" applyFont="1" applyFill="1" applyBorder="1" applyAlignment="1">
      <alignment horizontal="center" vertical="center" wrapText="1"/>
    </xf>
    <xf numFmtId="164" fontId="25" fillId="2" borderId="2" xfId="2" applyNumberFormat="1" applyFont="1" applyFill="1" applyBorder="1" applyAlignment="1" applyProtection="1">
      <alignment horizontal="center" vertical="center" wrapText="1"/>
      <protection locked="0"/>
    </xf>
    <xf numFmtId="0" fontId="16" fillId="6" borderId="9" xfId="0" applyFont="1" applyFill="1" applyBorder="1" applyAlignment="1">
      <alignment horizontal="left" vertical="center"/>
    </xf>
    <xf numFmtId="0" fontId="16" fillId="6" borderId="14" xfId="0" applyFont="1" applyFill="1" applyBorder="1" applyAlignment="1">
      <alignment horizontal="left" vertical="center"/>
    </xf>
    <xf numFmtId="0" fontId="16" fillId="6" borderId="11" xfId="0" applyFont="1" applyFill="1" applyBorder="1" applyAlignment="1">
      <alignment horizontal="left" vertical="center"/>
    </xf>
    <xf numFmtId="0" fontId="16" fillId="6" borderId="1" xfId="0" applyFont="1" applyFill="1" applyBorder="1" applyAlignment="1">
      <alignment horizontal="left" vertical="center"/>
    </xf>
    <xf numFmtId="0" fontId="45" fillId="8" borderId="9" xfId="0" applyFont="1" applyFill="1" applyBorder="1" applyAlignment="1">
      <alignment horizontal="center" vertical="center" wrapText="1"/>
    </xf>
    <xf numFmtId="0" fontId="45" fillId="8" borderId="14" xfId="0" applyFont="1" applyFill="1" applyBorder="1" applyAlignment="1">
      <alignment horizontal="center" vertical="center" wrapText="1"/>
    </xf>
    <xf numFmtId="0" fontId="45" fillId="8" borderId="11" xfId="0" applyFont="1" applyFill="1" applyBorder="1" applyAlignment="1">
      <alignment horizontal="left" vertical="center"/>
    </xf>
    <xf numFmtId="0" fontId="45" fillId="8" borderId="1" xfId="0" applyFont="1" applyFill="1" applyBorder="1" applyAlignment="1">
      <alignment horizontal="left" vertical="center"/>
    </xf>
    <xf numFmtId="0" fontId="36" fillId="7" borderId="3" xfId="0" applyFont="1" applyFill="1" applyBorder="1" applyAlignment="1">
      <alignment horizontal="center" vertical="center" wrapText="1"/>
    </xf>
    <xf numFmtId="0" fontId="36" fillId="7" borderId="11" xfId="0" applyFont="1" applyFill="1" applyBorder="1" applyAlignment="1">
      <alignment horizontal="center" vertical="center" wrapText="1"/>
    </xf>
    <xf numFmtId="0" fontId="36" fillId="7" borderId="1" xfId="0" applyFont="1" applyFill="1" applyBorder="1" applyAlignment="1">
      <alignment horizontal="center" vertical="center" wrapText="1"/>
    </xf>
    <xf numFmtId="0" fontId="37" fillId="7" borderId="3" xfId="0" applyFont="1" applyFill="1" applyBorder="1" applyAlignment="1">
      <alignment horizontal="center" vertical="center" wrapText="1"/>
    </xf>
    <xf numFmtId="0" fontId="37" fillId="7" borderId="11" xfId="0" applyFont="1" applyFill="1" applyBorder="1" applyAlignment="1">
      <alignment horizontal="center" vertical="center" wrapText="1"/>
    </xf>
    <xf numFmtId="0" fontId="37" fillId="7" borderId="1" xfId="0" applyFont="1" applyFill="1" applyBorder="1" applyAlignment="1">
      <alignment horizontal="center" vertical="center" wrapText="1"/>
    </xf>
    <xf numFmtId="0" fontId="25" fillId="2" borderId="7" xfId="0" applyFont="1" applyFill="1" applyBorder="1" applyAlignment="1">
      <alignment horizontal="center" vertical="center" wrapText="1"/>
    </xf>
    <xf numFmtId="164" fontId="25" fillId="2" borderId="7" xfId="2" applyNumberFormat="1" applyFont="1" applyFill="1" applyBorder="1" applyAlignment="1">
      <alignment horizontal="center" vertical="center" wrapText="1"/>
    </xf>
    <xf numFmtId="0" fontId="25" fillId="7" borderId="6" xfId="0" applyFont="1" applyFill="1" applyBorder="1" applyAlignment="1" applyProtection="1">
      <alignment horizontal="center" vertical="center"/>
      <protection locked="0"/>
    </xf>
    <xf numFmtId="0" fontId="25" fillId="7" borderId="4" xfId="0" applyFont="1" applyFill="1" applyBorder="1" applyAlignment="1" applyProtection="1">
      <alignment horizontal="center" vertical="center"/>
      <protection locked="0"/>
    </xf>
    <xf numFmtId="0" fontId="40" fillId="7" borderId="6" xfId="0" applyFont="1" applyFill="1" applyBorder="1" applyAlignment="1">
      <alignment horizontal="center" vertical="center"/>
    </xf>
    <xf numFmtId="0" fontId="40" fillId="7" borderId="10" xfId="0" applyFont="1" applyFill="1" applyBorder="1" applyAlignment="1">
      <alignment horizontal="center" vertical="center"/>
    </xf>
    <xf numFmtId="0" fontId="40" fillId="7" borderId="4" xfId="0" applyFont="1" applyFill="1" applyBorder="1" applyAlignment="1">
      <alignment horizontal="center" vertical="center"/>
    </xf>
    <xf numFmtId="0" fontId="34" fillId="7" borderId="9" xfId="0" applyFont="1" applyFill="1" applyBorder="1" applyAlignment="1">
      <alignment horizontal="center" vertical="center"/>
    </xf>
    <xf numFmtId="0" fontId="34" fillId="7" borderId="14" xfId="0" applyFont="1" applyFill="1" applyBorder="1" applyAlignment="1">
      <alignment horizontal="center" vertical="center"/>
    </xf>
    <xf numFmtId="0" fontId="34" fillId="7" borderId="15" xfId="0" applyFont="1" applyFill="1" applyBorder="1" applyAlignment="1">
      <alignment horizontal="center" vertical="center"/>
    </xf>
    <xf numFmtId="0" fontId="34" fillId="7" borderId="6" xfId="0" applyFont="1" applyFill="1" applyBorder="1" applyAlignment="1">
      <alignment horizontal="center" vertical="center"/>
    </xf>
    <xf numFmtId="0" fontId="34" fillId="7" borderId="10" xfId="0" applyFont="1" applyFill="1" applyBorder="1" applyAlignment="1">
      <alignment horizontal="center" vertical="center"/>
    </xf>
    <xf numFmtId="0" fontId="34" fillId="7" borderId="4" xfId="0" applyFont="1" applyFill="1" applyBorder="1" applyAlignment="1">
      <alignment horizontal="center" vertical="center"/>
    </xf>
    <xf numFmtId="0" fontId="34" fillId="7" borderId="9" xfId="0" applyFont="1" applyFill="1" applyBorder="1" applyAlignment="1">
      <alignment horizontal="center" vertical="center" wrapText="1"/>
    </xf>
    <xf numFmtId="0" fontId="34" fillId="7" borderId="14" xfId="0" applyFont="1" applyFill="1" applyBorder="1" applyAlignment="1">
      <alignment horizontal="center" vertical="center" wrapText="1"/>
    </xf>
    <xf numFmtId="0" fontId="34" fillId="7" borderId="15" xfId="0" applyFont="1" applyFill="1" applyBorder="1" applyAlignment="1">
      <alignment horizontal="center" vertical="center" wrapText="1"/>
    </xf>
    <xf numFmtId="0" fontId="34" fillId="7" borderId="6" xfId="0" applyFont="1" applyFill="1" applyBorder="1" applyAlignment="1">
      <alignment horizontal="center" vertical="center" wrapText="1"/>
    </xf>
    <xf numFmtId="0" fontId="34" fillId="7" borderId="10" xfId="0" applyFont="1" applyFill="1" applyBorder="1" applyAlignment="1">
      <alignment horizontal="center" vertical="center" wrapText="1"/>
    </xf>
    <xf numFmtId="0" fontId="34" fillId="7" borderId="4" xfId="0" applyFont="1" applyFill="1" applyBorder="1" applyAlignment="1">
      <alignment horizontal="center" vertical="center" wrapText="1"/>
    </xf>
    <xf numFmtId="0" fontId="40" fillId="0" borderId="7" xfId="0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/>
    </xf>
    <xf numFmtId="0" fontId="25" fillId="0" borderId="9" xfId="0" applyFont="1" applyBorder="1" applyAlignment="1" applyProtection="1">
      <alignment horizontal="center" vertical="center"/>
      <protection locked="0"/>
    </xf>
    <xf numFmtId="0" fontId="40" fillId="0" borderId="9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0" fontId="25" fillId="7" borderId="12" xfId="0" applyFont="1" applyFill="1" applyBorder="1" applyAlignment="1" applyProtection="1">
      <alignment horizontal="center" vertical="center"/>
      <protection locked="0"/>
    </xf>
    <xf numFmtId="0" fontId="25" fillId="7" borderId="13" xfId="0" applyFont="1" applyFill="1" applyBorder="1" applyAlignment="1" applyProtection="1">
      <alignment horizontal="center" vertical="center"/>
      <protection locked="0"/>
    </xf>
    <xf numFmtId="0" fontId="40" fillId="7" borderId="12" xfId="0" applyFont="1" applyFill="1" applyBorder="1" applyAlignment="1">
      <alignment horizontal="center" vertical="center"/>
    </xf>
    <xf numFmtId="0" fontId="40" fillId="7" borderId="0" xfId="0" applyFont="1" applyFill="1" applyAlignment="1">
      <alignment horizontal="center" vertical="center"/>
    </xf>
    <xf numFmtId="0" fontId="40" fillId="7" borderId="13" xfId="0" applyFont="1" applyFill="1" applyBorder="1" applyAlignment="1">
      <alignment horizontal="center" vertical="center"/>
    </xf>
    <xf numFmtId="0" fontId="25" fillId="0" borderId="12" xfId="0" applyFont="1" applyBorder="1" applyAlignment="1" applyProtection="1">
      <alignment horizontal="center" vertical="center"/>
      <protection locked="0"/>
    </xf>
    <xf numFmtId="0" fontId="40" fillId="0" borderId="12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44" fontId="40" fillId="8" borderId="2" xfId="2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 wrapText="1"/>
    </xf>
    <xf numFmtId="44" fontId="40" fillId="0" borderId="2" xfId="2" applyFont="1" applyBorder="1" applyAlignment="1">
      <alignment horizontal="center" vertical="center"/>
    </xf>
    <xf numFmtId="0" fontId="44" fillId="2" borderId="9" xfId="0" applyFont="1" applyFill="1" applyBorder="1" applyAlignment="1">
      <alignment horizontal="center" vertical="center" wrapText="1"/>
    </xf>
    <xf numFmtId="0" fontId="44" fillId="2" borderId="14" xfId="0" applyFont="1" applyFill="1" applyBorder="1" applyAlignment="1">
      <alignment horizontal="center" vertical="center" wrapText="1"/>
    </xf>
    <xf numFmtId="0" fontId="44" fillId="2" borderId="15" xfId="0" applyFont="1" applyFill="1" applyBorder="1" applyAlignment="1">
      <alignment horizontal="center" vertical="center" wrapText="1"/>
    </xf>
    <xf numFmtId="0" fontId="44" fillId="2" borderId="12" xfId="0" applyFont="1" applyFill="1" applyBorder="1" applyAlignment="1">
      <alignment horizontal="center" vertical="center" wrapText="1"/>
    </xf>
    <xf numFmtId="0" fontId="44" fillId="2" borderId="0" xfId="0" applyFont="1" applyFill="1" applyAlignment="1">
      <alignment horizontal="center" vertical="center" wrapText="1"/>
    </xf>
    <xf numFmtId="0" fontId="44" fillId="2" borderId="13" xfId="0" applyFont="1" applyFill="1" applyBorder="1" applyAlignment="1">
      <alignment horizontal="center" vertical="center" wrapText="1"/>
    </xf>
    <xf numFmtId="0" fontId="44" fillId="2" borderId="6" xfId="0" applyFont="1" applyFill="1" applyBorder="1" applyAlignment="1">
      <alignment horizontal="center" vertical="center" wrapText="1"/>
    </xf>
    <xf numFmtId="0" fontId="44" fillId="2" borderId="10" xfId="0" applyFont="1" applyFill="1" applyBorder="1" applyAlignment="1">
      <alignment horizontal="center" vertical="center" wrapText="1"/>
    </xf>
    <xf numFmtId="0" fontId="44" fillId="2" borderId="4" xfId="0" applyFont="1" applyFill="1" applyBorder="1" applyAlignment="1">
      <alignment horizontal="center" vertical="center" wrapText="1"/>
    </xf>
    <xf numFmtId="0" fontId="35" fillId="2" borderId="9" xfId="0" applyFont="1" applyFill="1" applyBorder="1" applyAlignment="1">
      <alignment horizontal="center" vertical="center" wrapText="1"/>
    </xf>
    <xf numFmtId="0" fontId="35" fillId="2" borderId="14" xfId="0" applyFont="1" applyFill="1" applyBorder="1" applyAlignment="1">
      <alignment horizontal="center" vertical="center" wrapText="1"/>
    </xf>
    <xf numFmtId="0" fontId="35" fillId="2" borderId="15" xfId="0" applyFont="1" applyFill="1" applyBorder="1" applyAlignment="1">
      <alignment horizontal="center" vertical="center" wrapText="1"/>
    </xf>
    <xf numFmtId="0" fontId="35" fillId="2" borderId="12" xfId="0" applyFont="1" applyFill="1" applyBorder="1" applyAlignment="1">
      <alignment horizontal="center" vertical="center" wrapText="1"/>
    </xf>
    <xf numFmtId="0" fontId="35" fillId="2" borderId="0" xfId="0" applyFont="1" applyFill="1" applyAlignment="1">
      <alignment horizontal="center" vertical="center" wrapText="1"/>
    </xf>
    <xf numFmtId="0" fontId="35" fillId="2" borderId="13" xfId="0" applyFont="1" applyFill="1" applyBorder="1" applyAlignment="1">
      <alignment horizontal="center" vertical="center" wrapText="1"/>
    </xf>
    <xf numFmtId="0" fontId="35" fillId="2" borderId="6" xfId="0" applyFont="1" applyFill="1" applyBorder="1" applyAlignment="1">
      <alignment horizontal="center" vertical="center" wrapText="1"/>
    </xf>
    <xf numFmtId="0" fontId="35" fillId="2" borderId="10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center" vertical="center" wrapText="1"/>
    </xf>
    <xf numFmtId="0" fontId="34" fillId="7" borderId="2" xfId="0" applyFont="1" applyFill="1" applyBorder="1" applyAlignment="1">
      <alignment horizontal="center" vertical="center" wrapText="1"/>
    </xf>
    <xf numFmtId="44" fontId="34" fillId="7" borderId="2" xfId="2" applyFont="1" applyFill="1" applyBorder="1" applyAlignment="1">
      <alignment horizontal="center" vertical="center"/>
    </xf>
    <xf numFmtId="44" fontId="34" fillId="7" borderId="2" xfId="0" applyNumberFormat="1" applyFont="1" applyFill="1" applyBorder="1" applyAlignment="1">
      <alignment horizontal="center" vertical="center"/>
    </xf>
    <xf numFmtId="0" fontId="40" fillId="8" borderId="7" xfId="0" applyFont="1" applyFill="1" applyBorder="1" applyAlignment="1">
      <alignment horizontal="center" vertical="center"/>
    </xf>
    <xf numFmtId="0" fontId="40" fillId="8" borderId="5" xfId="0" applyFont="1" applyFill="1" applyBorder="1" applyAlignment="1">
      <alignment horizontal="center" vertical="center"/>
    </xf>
    <xf numFmtId="0" fontId="50" fillId="3" borderId="2" xfId="0" applyFont="1" applyFill="1" applyBorder="1" applyAlignment="1">
      <alignment horizontal="center" vertical="center" wrapText="1"/>
    </xf>
    <xf numFmtId="0" fontId="53" fillId="3" borderId="2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50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49" fillId="3" borderId="9" xfId="0" applyFont="1" applyFill="1" applyBorder="1" applyAlignment="1">
      <alignment horizontal="center" vertical="center"/>
    </xf>
    <xf numFmtId="0" fontId="49" fillId="3" borderId="14" xfId="0" applyFont="1" applyFill="1" applyBorder="1" applyAlignment="1">
      <alignment horizontal="center" vertical="center"/>
    </xf>
    <xf numFmtId="0" fontId="19" fillId="3" borderId="14" xfId="0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19" fillId="3" borderId="13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50" fillId="3" borderId="9" xfId="0" applyFont="1" applyFill="1" applyBorder="1" applyAlignment="1">
      <alignment horizontal="center" vertical="center"/>
    </xf>
    <xf numFmtId="0" fontId="50" fillId="3" borderId="15" xfId="0" applyFont="1" applyFill="1" applyBorder="1" applyAlignment="1">
      <alignment horizontal="center" vertical="center"/>
    </xf>
    <xf numFmtId="0" fontId="65" fillId="3" borderId="12" xfId="0" applyFont="1" applyFill="1" applyBorder="1" applyAlignment="1">
      <alignment horizontal="center" vertical="center"/>
    </xf>
    <xf numFmtId="0" fontId="65" fillId="3" borderId="0" xfId="0" applyFont="1" applyFill="1" applyAlignment="1">
      <alignment horizontal="center" vertical="center"/>
    </xf>
    <xf numFmtId="0" fontId="65" fillId="3" borderId="6" xfId="0" applyFont="1" applyFill="1" applyBorder="1" applyAlignment="1">
      <alignment horizontal="center" vertical="center"/>
    </xf>
    <xf numFmtId="0" fontId="65" fillId="3" borderId="10" xfId="0" applyFont="1" applyFill="1" applyBorder="1" applyAlignment="1">
      <alignment horizontal="center" vertical="center"/>
    </xf>
    <xf numFmtId="0" fontId="50" fillId="3" borderId="21" xfId="0" applyFont="1" applyFill="1" applyBorder="1" applyAlignment="1">
      <alignment horizontal="center" vertical="center" wrapText="1"/>
    </xf>
    <xf numFmtId="0" fontId="50" fillId="3" borderId="23" xfId="0" applyFont="1" applyFill="1" applyBorder="1" applyAlignment="1">
      <alignment horizontal="center" vertical="center" wrapText="1"/>
    </xf>
    <xf numFmtId="14" fontId="49" fillId="3" borderId="21" xfId="0" applyNumberFormat="1" applyFont="1" applyFill="1" applyBorder="1" applyAlignment="1">
      <alignment horizontal="center" vertical="center" wrapText="1"/>
    </xf>
    <xf numFmtId="0" fontId="49" fillId="3" borderId="23" xfId="0" applyFont="1" applyFill="1" applyBorder="1" applyAlignment="1">
      <alignment horizontal="center" vertical="center" wrapText="1"/>
    </xf>
    <xf numFmtId="0" fontId="52" fillId="3" borderId="12" xfId="0" applyFont="1" applyFill="1" applyBorder="1" applyAlignment="1">
      <alignment horizontal="center" vertical="center"/>
    </xf>
    <xf numFmtId="0" fontId="52" fillId="3" borderId="13" xfId="0" applyFont="1" applyFill="1" applyBorder="1" applyAlignment="1">
      <alignment horizontal="center" vertical="center"/>
    </xf>
    <xf numFmtId="0" fontId="52" fillId="3" borderId="6" xfId="0" applyFont="1" applyFill="1" applyBorder="1" applyAlignment="1">
      <alignment horizontal="center" vertical="center"/>
    </xf>
    <xf numFmtId="0" fontId="52" fillId="3" borderId="4" xfId="0" applyFont="1" applyFill="1" applyBorder="1" applyAlignment="1">
      <alignment horizontal="center" vertical="center"/>
    </xf>
    <xf numFmtId="0" fontId="56" fillId="3" borderId="5" xfId="0" applyFont="1" applyFill="1" applyBorder="1" applyAlignment="1">
      <alignment horizontal="center" vertical="center" wrapText="1"/>
    </xf>
    <xf numFmtId="0" fontId="49" fillId="3" borderId="5" xfId="0" applyFont="1" applyFill="1" applyBorder="1" applyAlignment="1">
      <alignment horizontal="center" vertical="center" wrapText="1"/>
    </xf>
    <xf numFmtId="0" fontId="50" fillId="3" borderId="2" xfId="0" applyFont="1" applyFill="1" applyBorder="1" applyAlignment="1">
      <alignment horizontal="center" vertical="center"/>
    </xf>
    <xf numFmtId="0" fontId="56" fillId="3" borderId="2" xfId="0" applyFont="1" applyFill="1" applyBorder="1" applyAlignment="1">
      <alignment horizontal="center" vertical="center" wrapText="1"/>
    </xf>
    <xf numFmtId="0" fontId="49" fillId="3" borderId="2" xfId="0" applyFont="1" applyFill="1" applyBorder="1" applyAlignment="1">
      <alignment horizontal="center" vertical="center" wrapText="1"/>
    </xf>
    <xf numFmtId="0" fontId="7" fillId="11" borderId="2" xfId="0" applyFont="1" applyFill="1" applyBorder="1" applyAlignment="1" applyProtection="1">
      <alignment horizontal="center" vertical="center" wrapText="1"/>
      <protection locked="0"/>
    </xf>
    <xf numFmtId="0" fontId="54" fillId="4" borderId="2" xfId="0" applyFont="1" applyFill="1" applyBorder="1" applyAlignment="1">
      <alignment horizontal="center" vertical="center" wrapText="1"/>
    </xf>
    <xf numFmtId="0" fontId="49" fillId="4" borderId="2" xfId="0" applyFont="1" applyFill="1" applyBorder="1" applyAlignment="1">
      <alignment horizontal="center" vertical="center" wrapText="1"/>
    </xf>
    <xf numFmtId="14" fontId="66" fillId="5" borderId="3" xfId="0" applyNumberFormat="1" applyFont="1" applyFill="1" applyBorder="1" applyAlignment="1">
      <alignment horizontal="center" vertical="center" wrapText="1"/>
    </xf>
    <xf numFmtId="0" fontId="66" fillId="5" borderId="11" xfId="0" applyFont="1" applyFill="1" applyBorder="1" applyAlignment="1">
      <alignment horizontal="center" vertical="center" wrapText="1"/>
    </xf>
    <xf numFmtId="0" fontId="66" fillId="5" borderId="1" xfId="0" applyFont="1" applyFill="1" applyBorder="1" applyAlignment="1">
      <alignment horizontal="center" vertical="center" wrapText="1"/>
    </xf>
    <xf numFmtId="0" fontId="56" fillId="6" borderId="2" xfId="0" applyFont="1" applyFill="1" applyBorder="1" applyAlignment="1">
      <alignment horizontal="center" vertical="center" wrapText="1"/>
    </xf>
    <xf numFmtId="0" fontId="49" fillId="6" borderId="2" xfId="0" applyFont="1" applyFill="1" applyBorder="1" applyAlignment="1">
      <alignment horizontal="center" vertical="center" wrapText="1"/>
    </xf>
    <xf numFmtId="0" fontId="66" fillId="5" borderId="2" xfId="0" applyFont="1" applyFill="1" applyBorder="1" applyAlignment="1">
      <alignment horizontal="center" vertical="center" wrapText="1"/>
    </xf>
    <xf numFmtId="0" fontId="66" fillId="0" borderId="2" xfId="0" applyFont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left" vertical="center" wrapText="1"/>
    </xf>
    <xf numFmtId="0" fontId="66" fillId="2" borderId="2" xfId="0" applyFont="1" applyFill="1" applyBorder="1" applyAlignment="1">
      <alignment horizontal="center" vertical="center" wrapText="1"/>
    </xf>
    <xf numFmtId="0" fontId="66" fillId="5" borderId="3" xfId="0" applyFont="1" applyFill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 wrapText="1"/>
    </xf>
    <xf numFmtId="0" fontId="67" fillId="0" borderId="2" xfId="0" applyFont="1" applyBorder="1" applyAlignment="1">
      <alignment horizontal="center" vertical="center" wrapText="1"/>
    </xf>
    <xf numFmtId="0" fontId="67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56" fillId="0" borderId="2" xfId="0" applyFont="1" applyBorder="1" applyAlignment="1">
      <alignment horizontal="center" vertical="center"/>
    </xf>
    <xf numFmtId="0" fontId="56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68" fillId="0" borderId="2" xfId="0" applyFont="1" applyBorder="1" applyAlignment="1">
      <alignment horizontal="center" vertical="center"/>
    </xf>
    <xf numFmtId="0" fontId="62" fillId="10" borderId="3" xfId="0" applyFont="1" applyFill="1" applyBorder="1" applyAlignment="1">
      <alignment horizontal="center" vertical="center"/>
    </xf>
    <xf numFmtId="0" fontId="62" fillId="10" borderId="11" xfId="0" applyFont="1" applyFill="1" applyBorder="1" applyAlignment="1">
      <alignment horizontal="center" vertical="center"/>
    </xf>
    <xf numFmtId="0" fontId="62" fillId="10" borderId="1" xfId="0" applyFont="1" applyFill="1" applyBorder="1" applyAlignment="1">
      <alignment horizontal="center" vertical="center"/>
    </xf>
    <xf numFmtId="0" fontId="33" fillId="2" borderId="3" xfId="0" applyFont="1" applyFill="1" applyBorder="1" applyAlignment="1">
      <alignment horizontal="left" vertical="center" wrapText="1" indent="2" shrinkToFit="1"/>
    </xf>
    <xf numFmtId="0" fontId="40" fillId="2" borderId="11" xfId="0" applyFont="1" applyFill="1" applyBorder="1" applyAlignment="1">
      <alignment horizontal="left" vertical="center" wrapText="1" indent="2" shrinkToFit="1"/>
    </xf>
    <xf numFmtId="0" fontId="40" fillId="2" borderId="1" xfId="0" applyFont="1" applyFill="1" applyBorder="1" applyAlignment="1">
      <alignment horizontal="left" vertical="center" wrapText="1" indent="2" shrinkToFit="1"/>
    </xf>
    <xf numFmtId="0" fontId="26" fillId="3" borderId="7" xfId="0" applyFont="1" applyFill="1" applyBorder="1" applyAlignment="1">
      <alignment horizontal="center" vertical="center"/>
    </xf>
    <xf numFmtId="0" fontId="26" fillId="3" borderId="8" xfId="0" applyFont="1" applyFill="1" applyBorder="1" applyAlignment="1">
      <alignment horizontal="center" vertical="center"/>
    </xf>
    <xf numFmtId="0" fontId="26" fillId="3" borderId="5" xfId="0" applyFont="1" applyFill="1" applyBorder="1" applyAlignment="1">
      <alignment horizontal="center" vertical="center"/>
    </xf>
    <xf numFmtId="0" fontId="26" fillId="3" borderId="2" xfId="0" applyFont="1" applyFill="1" applyBorder="1" applyAlignment="1">
      <alignment horizontal="right" vertical="center" wrapText="1"/>
    </xf>
    <xf numFmtId="0" fontId="26" fillId="3" borderId="7" xfId="0" applyFont="1" applyFill="1" applyBorder="1" applyAlignment="1">
      <alignment horizontal="center" vertical="center" wrapText="1"/>
    </xf>
    <xf numFmtId="0" fontId="26" fillId="3" borderId="5" xfId="0" applyFont="1" applyFill="1" applyBorder="1" applyAlignment="1">
      <alignment horizontal="center" vertical="center" wrapText="1"/>
    </xf>
    <xf numFmtId="0" fontId="26" fillId="3" borderId="9" xfId="0" applyFont="1" applyFill="1" applyBorder="1" applyAlignment="1">
      <alignment horizontal="center" vertic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/>
    </xf>
    <xf numFmtId="0" fontId="26" fillId="4" borderId="7" xfId="0" applyFont="1" applyFill="1" applyBorder="1" applyAlignment="1">
      <alignment horizontal="center" vertical="center"/>
    </xf>
    <xf numFmtId="0" fontId="26" fillId="4" borderId="8" xfId="0" applyFont="1" applyFill="1" applyBorder="1" applyAlignment="1">
      <alignment horizontal="center" vertical="center"/>
    </xf>
    <xf numFmtId="0" fontId="26" fillId="4" borderId="5" xfId="0" applyFont="1" applyFill="1" applyBorder="1" applyAlignment="1">
      <alignment horizontal="center" vertical="center"/>
    </xf>
    <xf numFmtId="0" fontId="26" fillId="4" borderId="15" xfId="0" applyFont="1" applyFill="1" applyBorder="1" applyAlignment="1">
      <alignment horizontal="center" vertical="center"/>
    </xf>
    <xf numFmtId="0" fontId="26" fillId="4" borderId="13" xfId="0" applyFont="1" applyFill="1" applyBorder="1" applyAlignment="1">
      <alignment horizontal="center" vertical="center"/>
    </xf>
    <xf numFmtId="0" fontId="26" fillId="4" borderId="4" xfId="0" applyFont="1" applyFill="1" applyBorder="1" applyAlignment="1">
      <alignment horizontal="center" vertical="center"/>
    </xf>
    <xf numFmtId="0" fontId="26" fillId="4" borderId="2" xfId="0" applyFont="1" applyFill="1" applyBorder="1" applyAlignment="1">
      <alignment horizontal="right" vertical="center" wrapText="1"/>
    </xf>
    <xf numFmtId="0" fontId="26" fillId="4" borderId="7" xfId="0" applyFont="1" applyFill="1" applyBorder="1" applyAlignment="1">
      <alignment horizontal="center" vertical="center" wrapText="1"/>
    </xf>
    <xf numFmtId="0" fontId="26" fillId="4" borderId="5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/>
    </xf>
    <xf numFmtId="0" fontId="26" fillId="8" borderId="3" xfId="0" applyFont="1" applyFill="1" applyBorder="1" applyAlignment="1">
      <alignment horizontal="left" vertical="center" indent="1"/>
    </xf>
    <xf numFmtId="0" fontId="26" fillId="8" borderId="11" xfId="0" applyFont="1" applyFill="1" applyBorder="1" applyAlignment="1">
      <alignment horizontal="left" vertical="center" indent="1"/>
    </xf>
    <xf numFmtId="0" fontId="26" fillId="8" borderId="1" xfId="0" applyFont="1" applyFill="1" applyBorder="1" applyAlignment="1">
      <alignment horizontal="left" vertical="center" indent="1"/>
    </xf>
    <xf numFmtId="0" fontId="61" fillId="10" borderId="3" xfId="0" applyFont="1" applyFill="1" applyBorder="1" applyAlignment="1">
      <alignment horizontal="center" vertical="center"/>
    </xf>
    <xf numFmtId="0" fontId="61" fillId="10" borderId="11" xfId="0" applyFont="1" applyFill="1" applyBorder="1" applyAlignment="1">
      <alignment horizontal="center" vertical="center"/>
    </xf>
    <xf numFmtId="0" fontId="61" fillId="10" borderId="1" xfId="0" applyFont="1" applyFill="1" applyBorder="1" applyAlignment="1">
      <alignment horizontal="center" vertical="center"/>
    </xf>
    <xf numFmtId="0" fontId="23" fillId="10" borderId="9" xfId="0" applyFont="1" applyFill="1" applyBorder="1" applyAlignment="1">
      <alignment horizontal="center" vertical="center"/>
    </xf>
    <xf numFmtId="0" fontId="23" fillId="10" borderId="14" xfId="0" applyFont="1" applyFill="1" applyBorder="1" applyAlignment="1">
      <alignment horizontal="center" vertical="center"/>
    </xf>
    <xf numFmtId="0" fontId="58" fillId="10" borderId="9" xfId="0" applyFont="1" applyFill="1" applyBorder="1" applyAlignment="1">
      <alignment horizontal="center" vertical="center"/>
    </xf>
    <xf numFmtId="0" fontId="58" fillId="10" borderId="14" xfId="0" applyFont="1" applyFill="1" applyBorder="1" applyAlignment="1">
      <alignment horizontal="center" vertical="center"/>
    </xf>
    <xf numFmtId="0" fontId="59" fillId="0" borderId="14" xfId="0" applyFont="1" applyBorder="1" applyAlignment="1">
      <alignment horizontal="left" vertical="center" wrapText="1"/>
    </xf>
    <xf numFmtId="0" fontId="59" fillId="0" borderId="15" xfId="0" applyFont="1" applyBorder="1" applyAlignment="1">
      <alignment horizontal="left" vertical="center" wrapText="1"/>
    </xf>
    <xf numFmtId="0" fontId="26" fillId="7" borderId="0" xfId="0" applyFont="1" applyFill="1" applyAlignment="1">
      <alignment horizontal="left" vertical="center" wrapText="1"/>
    </xf>
    <xf numFmtId="0" fontId="26" fillId="7" borderId="13" xfId="0" applyFont="1" applyFill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1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2" fillId="12" borderId="14" xfId="0" applyFont="1" applyFill="1" applyBorder="1" applyAlignment="1">
      <alignment horizontal="center" vertical="center"/>
    </xf>
    <xf numFmtId="0" fontId="42" fillId="12" borderId="15" xfId="0" applyFont="1" applyFill="1" applyBorder="1" applyAlignment="1">
      <alignment horizontal="center" vertical="center"/>
    </xf>
    <xf numFmtId="0" fontId="25" fillId="6" borderId="9" xfId="0" applyFont="1" applyFill="1" applyBorder="1" applyAlignment="1">
      <alignment horizontal="center" vertical="center" wrapText="1"/>
    </xf>
    <xf numFmtId="0" fontId="25" fillId="6" borderId="14" xfId="0" applyFont="1" applyFill="1" applyBorder="1" applyAlignment="1">
      <alignment horizontal="center" vertical="center" wrapText="1"/>
    </xf>
    <xf numFmtId="0" fontId="25" fillId="6" borderId="15" xfId="0" applyFont="1" applyFill="1" applyBorder="1" applyAlignment="1">
      <alignment horizontal="center" vertical="center" wrapText="1"/>
    </xf>
    <xf numFmtId="0" fontId="25" fillId="7" borderId="12" xfId="0" applyFont="1" applyFill="1" applyBorder="1" applyAlignment="1">
      <alignment horizontal="center" vertical="center" wrapText="1"/>
    </xf>
    <xf numFmtId="0" fontId="25" fillId="7" borderId="0" xfId="0" applyFont="1" applyFill="1" applyAlignment="1">
      <alignment horizontal="center" vertical="center" wrapText="1"/>
    </xf>
    <xf numFmtId="0" fontId="25" fillId="7" borderId="13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4" fillId="7" borderId="9" xfId="0" applyFont="1" applyFill="1" applyBorder="1" applyAlignment="1">
      <alignment horizontal="left" indent="2"/>
    </xf>
    <xf numFmtId="0" fontId="4" fillId="7" borderId="14" xfId="0" applyFont="1" applyFill="1" applyBorder="1" applyAlignment="1">
      <alignment horizontal="left" indent="2"/>
    </xf>
    <xf numFmtId="0" fontId="4" fillId="7" borderId="15" xfId="0" applyFont="1" applyFill="1" applyBorder="1" applyAlignment="1">
      <alignment horizontal="left" indent="2"/>
    </xf>
    <xf numFmtId="0" fontId="4" fillId="7" borderId="12" xfId="0" applyFont="1" applyFill="1" applyBorder="1" applyAlignment="1">
      <alignment horizontal="center" vertical="top"/>
    </xf>
    <xf numFmtId="0" fontId="4" fillId="7" borderId="0" xfId="0" applyFont="1" applyFill="1" applyAlignment="1">
      <alignment horizontal="center" vertical="top"/>
    </xf>
    <xf numFmtId="0" fontId="4" fillId="7" borderId="13" xfId="0" applyFont="1" applyFill="1" applyBorder="1" applyAlignment="1">
      <alignment horizontal="center" vertical="top"/>
    </xf>
    <xf numFmtId="0" fontId="22" fillId="2" borderId="12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0" fillId="1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14" borderId="0" xfId="0" applyFill="1" applyAlignment="1">
      <alignment horizontal="center"/>
    </xf>
  </cellXfs>
  <cellStyles count="13">
    <cellStyle name="Hipervínculo" xfId="1" builtinId="8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Moneda" xfId="2" builtinId="4"/>
    <cellStyle name="Moneda 2" xfId="3" xr:uid="{00000000-0005-0000-0000-000008000000}"/>
    <cellStyle name="Normal" xfId="0" builtinId="0"/>
    <cellStyle name="Normal 2" xfId="4" xr:uid="{00000000-0005-0000-0000-00000A000000}"/>
    <cellStyle name="Normal 3" xfId="11" xr:uid="{00000000-0005-0000-0000-00000B000000}"/>
    <cellStyle name="Normal 3 2" xfId="12" xr:uid="{00000000-0005-0000-0000-00000C000000}"/>
  </cellStyles>
  <dxfs count="19"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CheckBox" fmlaLink="$A$109" lockText="1" noThreeD="1"/>
</file>

<file path=xl/ctrlProps/ctrlProp11.xml><?xml version="1.0" encoding="utf-8"?>
<formControlPr xmlns="http://schemas.microsoft.com/office/spreadsheetml/2009/9/main" objectType="CheckBox" fmlaLink="$A$107" lockText="1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Radio" firstButton="1" fmlaLink="$A$13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checked="Checked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CheckBox" fmlaLink="$A$26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fmlaLink="$A$21" lockText="1"/>
</file>

<file path=xl/ctrlProps/ctrlProp25.xml><?xml version="1.0" encoding="utf-8"?>
<formControlPr xmlns="http://schemas.microsoft.com/office/spreadsheetml/2009/9/main" objectType="CheckBox" fmlaLink="$A$22" lockText="1" noThreeD="1"/>
</file>

<file path=xl/ctrlProps/ctrlProp26.xml><?xml version="1.0" encoding="utf-8"?>
<formControlPr xmlns="http://schemas.microsoft.com/office/spreadsheetml/2009/9/main" objectType="CheckBox" fmlaLink="$A$2" lockText="1" noThreeD="1"/>
</file>

<file path=xl/ctrlProps/ctrlProp27.xml><?xml version="1.0" encoding="utf-8"?>
<formControlPr xmlns="http://schemas.microsoft.com/office/spreadsheetml/2009/9/main" objectType="CheckBox" fmlaLink="$A$3" lockText="1" noThreeD="1"/>
</file>

<file path=xl/ctrlProps/ctrlProp28.xml><?xml version="1.0" encoding="utf-8"?>
<formControlPr xmlns="http://schemas.microsoft.com/office/spreadsheetml/2009/9/main" objectType="Radio" checked="Checked" firstButton="1" fmlaLink="$M$4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$A$14" lockText="1" noThreeD="1"/>
</file>

<file path=xl/ctrlProps/ctrlProp30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noThreeD="1"/>
</file>

<file path=xl/ctrlProps/ctrlProp9.xml><?xml version="1.0" encoding="utf-8"?>
<formControlPr xmlns="http://schemas.microsoft.com/office/spreadsheetml/2009/9/main" objectType="CheckBox" fmlaLink="$A$19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1473200</xdr:colOff>
          <xdr:row>10</xdr:row>
          <xdr:rowOff>241300</xdr:rowOff>
        </xdr:from>
        <xdr:to>
          <xdr:col>17</xdr:col>
          <xdr:colOff>546100</xdr:colOff>
          <xdr:row>12</xdr:row>
          <xdr:rowOff>330200</xdr:rowOff>
        </xdr:to>
        <xdr:sp macro="" textlink="">
          <xdr:nvSpPr>
            <xdr:cNvPr id="11265" name="Group Box 97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2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520700</xdr:colOff>
          <xdr:row>23</xdr:row>
          <xdr:rowOff>50800</xdr:rowOff>
        </xdr:from>
        <xdr:to>
          <xdr:col>19</xdr:col>
          <xdr:colOff>63500</xdr:colOff>
          <xdr:row>24</xdr:row>
          <xdr:rowOff>88900</xdr:rowOff>
        </xdr:to>
        <xdr:sp macro="" textlink="">
          <xdr:nvSpPr>
            <xdr:cNvPr id="11266" name="Check Box 99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2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177800</xdr:colOff>
          <xdr:row>13</xdr:row>
          <xdr:rowOff>25400</xdr:rowOff>
        </xdr:from>
        <xdr:to>
          <xdr:col>13</xdr:col>
          <xdr:colOff>406400</xdr:colOff>
          <xdr:row>14</xdr:row>
          <xdr:rowOff>0</xdr:rowOff>
        </xdr:to>
        <xdr:sp macro="" textlink="">
          <xdr:nvSpPr>
            <xdr:cNvPr id="11267" name="Option Button 100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2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177800</xdr:colOff>
          <xdr:row>14</xdr:row>
          <xdr:rowOff>25400</xdr:rowOff>
        </xdr:from>
        <xdr:to>
          <xdr:col>13</xdr:col>
          <xdr:colOff>406400</xdr:colOff>
          <xdr:row>14</xdr:row>
          <xdr:rowOff>228600</xdr:rowOff>
        </xdr:to>
        <xdr:sp macro="" textlink="">
          <xdr:nvSpPr>
            <xdr:cNvPr id="11268" name="Option Button 101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2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177800</xdr:colOff>
          <xdr:row>15</xdr:row>
          <xdr:rowOff>25400</xdr:rowOff>
        </xdr:from>
        <xdr:to>
          <xdr:col>13</xdr:col>
          <xdr:colOff>406400</xdr:colOff>
          <xdr:row>16</xdr:row>
          <xdr:rowOff>0</xdr:rowOff>
        </xdr:to>
        <xdr:sp macro="" textlink="">
          <xdr:nvSpPr>
            <xdr:cNvPr id="11269" name="Option Button 102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00000000-0008-0000-0200-00000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177800</xdr:colOff>
          <xdr:row>16</xdr:row>
          <xdr:rowOff>25400</xdr:rowOff>
        </xdr:from>
        <xdr:to>
          <xdr:col>13</xdr:col>
          <xdr:colOff>406400</xdr:colOff>
          <xdr:row>17</xdr:row>
          <xdr:rowOff>0</xdr:rowOff>
        </xdr:to>
        <xdr:sp macro="" textlink="">
          <xdr:nvSpPr>
            <xdr:cNvPr id="11270" name="Option Button 103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2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177800</xdr:colOff>
          <xdr:row>17</xdr:row>
          <xdr:rowOff>38100</xdr:rowOff>
        </xdr:from>
        <xdr:to>
          <xdr:col>13</xdr:col>
          <xdr:colOff>444500</xdr:colOff>
          <xdr:row>17</xdr:row>
          <xdr:rowOff>254000</xdr:rowOff>
        </xdr:to>
        <xdr:sp macro="" textlink="">
          <xdr:nvSpPr>
            <xdr:cNvPr id="11271" name="Option Button 104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00000000-0008-0000-02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177800</xdr:colOff>
          <xdr:row>17</xdr:row>
          <xdr:rowOff>266700</xdr:rowOff>
        </xdr:from>
        <xdr:to>
          <xdr:col>13</xdr:col>
          <xdr:colOff>482600</xdr:colOff>
          <xdr:row>19</xdr:row>
          <xdr:rowOff>0</xdr:rowOff>
        </xdr:to>
        <xdr:sp macro="" textlink="">
          <xdr:nvSpPr>
            <xdr:cNvPr id="11272" name="Option Button 105" hidden="1">
              <a:extLst>
                <a:ext uri="{63B3BB69-23CF-44E3-9099-C40C66FF867C}">
                  <a14:compatExt spid="_x0000_s11272"/>
                </a:ext>
                <a:ext uri="{FF2B5EF4-FFF2-40B4-BE49-F238E27FC236}">
                  <a16:creationId xmlns:a16="http://schemas.microsoft.com/office/drawing/2014/main" id="{00000000-0008-0000-0200-00000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1168400</xdr:colOff>
          <xdr:row>19</xdr:row>
          <xdr:rowOff>0</xdr:rowOff>
        </xdr:from>
        <xdr:to>
          <xdr:col>3</xdr:col>
          <xdr:colOff>1358900</xdr:colOff>
          <xdr:row>20</xdr:row>
          <xdr:rowOff>0</xdr:rowOff>
        </xdr:to>
        <xdr:sp macro="" textlink="">
          <xdr:nvSpPr>
            <xdr:cNvPr id="11273" name="Check Box 107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2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419100</xdr:colOff>
          <xdr:row>101</xdr:row>
          <xdr:rowOff>203200</xdr:rowOff>
        </xdr:from>
        <xdr:to>
          <xdr:col>15</xdr:col>
          <xdr:colOff>177800</xdr:colOff>
          <xdr:row>101</xdr:row>
          <xdr:rowOff>419100</xdr:rowOff>
        </xdr:to>
        <xdr:sp macro="" textlink="">
          <xdr:nvSpPr>
            <xdr:cNvPr id="11274" name="Check Box 117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00000000-0008-0000-02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50800</xdr:colOff>
          <xdr:row>101</xdr:row>
          <xdr:rowOff>203200</xdr:rowOff>
        </xdr:from>
        <xdr:to>
          <xdr:col>19</xdr:col>
          <xdr:colOff>215900</xdr:colOff>
          <xdr:row>101</xdr:row>
          <xdr:rowOff>431800</xdr:rowOff>
        </xdr:to>
        <xdr:sp macro="" textlink="">
          <xdr:nvSpPr>
            <xdr:cNvPr id="11275" name="Check Box 118" hidden="1">
              <a:extLst>
                <a:ext uri="{63B3BB69-23CF-44E3-9099-C40C66FF867C}">
                  <a14:compatExt spid="_x0000_s11275"/>
                </a:ext>
                <a:ext uri="{FF2B5EF4-FFF2-40B4-BE49-F238E27FC236}">
                  <a16:creationId xmlns:a16="http://schemas.microsoft.com/office/drawing/2014/main" id="{00000000-0008-0000-0200-00000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11</xdr:row>
          <xdr:rowOff>0</xdr:rowOff>
        </xdr:from>
        <xdr:to>
          <xdr:col>18</xdr:col>
          <xdr:colOff>0</xdr:colOff>
          <xdr:row>13</xdr:row>
          <xdr:rowOff>0</xdr:rowOff>
        </xdr:to>
        <xdr:sp macro="" textlink="">
          <xdr:nvSpPr>
            <xdr:cNvPr id="11276" name="Group Box 148" hidden="1">
              <a:extLst>
                <a:ext uri="{63B3BB69-23CF-44E3-9099-C40C66FF867C}">
                  <a14:compatExt spid="_x0000_s11276"/>
                </a:ext>
                <a:ext uri="{FF2B5EF4-FFF2-40B4-BE49-F238E27FC236}">
                  <a16:creationId xmlns:a16="http://schemas.microsoft.com/office/drawing/2014/main" id="{00000000-0008-0000-0200-00000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25400</xdr:colOff>
          <xdr:row>11</xdr:row>
          <xdr:rowOff>25400</xdr:rowOff>
        </xdr:from>
        <xdr:to>
          <xdr:col>4</xdr:col>
          <xdr:colOff>330200</xdr:colOff>
          <xdr:row>11</xdr:row>
          <xdr:rowOff>254000</xdr:rowOff>
        </xdr:to>
        <xdr:sp macro="" textlink="">
          <xdr:nvSpPr>
            <xdr:cNvPr id="11277" name="Option Button 149" hidden="1">
              <a:extLst>
                <a:ext uri="{63B3BB69-23CF-44E3-9099-C40C66FF867C}">
                  <a14:compatExt spid="_x0000_s11277"/>
                </a:ext>
                <a:ext uri="{FF2B5EF4-FFF2-40B4-BE49-F238E27FC236}">
                  <a16:creationId xmlns:a16="http://schemas.microsoft.com/office/drawing/2014/main" id="{00000000-0008-0000-0200-00000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25400</xdr:colOff>
          <xdr:row>12</xdr:row>
          <xdr:rowOff>38100</xdr:rowOff>
        </xdr:from>
        <xdr:to>
          <xdr:col>4</xdr:col>
          <xdr:colOff>330200</xdr:colOff>
          <xdr:row>12</xdr:row>
          <xdr:rowOff>292100</xdr:rowOff>
        </xdr:to>
        <xdr:sp macro="" textlink="">
          <xdr:nvSpPr>
            <xdr:cNvPr id="11278" name="Option Button 150" hidden="1">
              <a:extLst>
                <a:ext uri="{63B3BB69-23CF-44E3-9099-C40C66FF867C}">
                  <a14:compatExt spid="_x0000_s11278"/>
                </a:ext>
                <a:ext uri="{FF2B5EF4-FFF2-40B4-BE49-F238E27FC236}">
                  <a16:creationId xmlns:a16="http://schemas.microsoft.com/office/drawing/2014/main" id="{00000000-0008-0000-0200-00000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12</xdr:row>
          <xdr:rowOff>63500</xdr:rowOff>
        </xdr:from>
        <xdr:to>
          <xdr:col>6</xdr:col>
          <xdr:colOff>254000</xdr:colOff>
          <xdr:row>12</xdr:row>
          <xdr:rowOff>292100</xdr:rowOff>
        </xdr:to>
        <xdr:sp macro="" textlink="">
          <xdr:nvSpPr>
            <xdr:cNvPr id="11279" name="Option Button 151" hidden="1">
              <a:extLst>
                <a:ext uri="{63B3BB69-23CF-44E3-9099-C40C66FF867C}">
                  <a14:compatExt spid="_x0000_s11279"/>
                </a:ext>
                <a:ext uri="{FF2B5EF4-FFF2-40B4-BE49-F238E27FC236}">
                  <a16:creationId xmlns:a16="http://schemas.microsoft.com/office/drawing/2014/main" id="{00000000-0008-0000-0200-00000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444500</xdr:colOff>
          <xdr:row>11</xdr:row>
          <xdr:rowOff>25400</xdr:rowOff>
        </xdr:from>
        <xdr:to>
          <xdr:col>6</xdr:col>
          <xdr:colOff>254000</xdr:colOff>
          <xdr:row>11</xdr:row>
          <xdr:rowOff>241300</xdr:rowOff>
        </xdr:to>
        <xdr:sp macro="" textlink="">
          <xdr:nvSpPr>
            <xdr:cNvPr id="11280" name="Option Button 152" hidden="1">
              <a:extLst>
                <a:ext uri="{63B3BB69-23CF-44E3-9099-C40C66FF867C}">
                  <a14:compatExt spid="_x0000_s11280"/>
                </a:ext>
                <a:ext uri="{FF2B5EF4-FFF2-40B4-BE49-F238E27FC236}">
                  <a16:creationId xmlns:a16="http://schemas.microsoft.com/office/drawing/2014/main" id="{00000000-0008-0000-0200-00001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304800</xdr:colOff>
          <xdr:row>12</xdr:row>
          <xdr:rowOff>76200</xdr:rowOff>
        </xdr:from>
        <xdr:to>
          <xdr:col>10</xdr:col>
          <xdr:colOff>609600</xdr:colOff>
          <xdr:row>12</xdr:row>
          <xdr:rowOff>304800</xdr:rowOff>
        </xdr:to>
        <xdr:sp macro="" textlink="">
          <xdr:nvSpPr>
            <xdr:cNvPr id="11281" name="Option Button 153" hidden="1">
              <a:extLst>
                <a:ext uri="{63B3BB69-23CF-44E3-9099-C40C66FF867C}">
                  <a14:compatExt spid="_x0000_s11281"/>
                </a:ext>
                <a:ext uri="{FF2B5EF4-FFF2-40B4-BE49-F238E27FC236}">
                  <a16:creationId xmlns:a16="http://schemas.microsoft.com/office/drawing/2014/main" id="{00000000-0008-0000-0200-00001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292100</xdr:colOff>
          <xdr:row>11</xdr:row>
          <xdr:rowOff>25400</xdr:rowOff>
        </xdr:from>
        <xdr:to>
          <xdr:col>10</xdr:col>
          <xdr:colOff>609600</xdr:colOff>
          <xdr:row>11</xdr:row>
          <xdr:rowOff>241300</xdr:rowOff>
        </xdr:to>
        <xdr:sp macro="" textlink="">
          <xdr:nvSpPr>
            <xdr:cNvPr id="11282" name="Option Button 154" hidden="1">
              <a:extLst>
                <a:ext uri="{63B3BB69-23CF-44E3-9099-C40C66FF867C}">
                  <a14:compatExt spid="_x0000_s11282"/>
                </a:ext>
                <a:ext uri="{FF2B5EF4-FFF2-40B4-BE49-F238E27FC236}">
                  <a16:creationId xmlns:a16="http://schemas.microsoft.com/office/drawing/2014/main" id="{00000000-0008-0000-0200-00001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317500</xdr:colOff>
          <xdr:row>12</xdr:row>
          <xdr:rowOff>63500</xdr:rowOff>
        </xdr:from>
        <xdr:to>
          <xdr:col>9</xdr:col>
          <xdr:colOff>292100</xdr:colOff>
          <xdr:row>12</xdr:row>
          <xdr:rowOff>292100</xdr:rowOff>
        </xdr:to>
        <xdr:sp macro="" textlink="">
          <xdr:nvSpPr>
            <xdr:cNvPr id="11283" name="Option Button 155" hidden="1">
              <a:extLst>
                <a:ext uri="{63B3BB69-23CF-44E3-9099-C40C66FF867C}">
                  <a14:compatExt spid="_x0000_s11283"/>
                </a:ext>
                <a:ext uri="{FF2B5EF4-FFF2-40B4-BE49-F238E27FC236}">
                  <a16:creationId xmlns:a16="http://schemas.microsoft.com/office/drawing/2014/main" id="{00000000-0008-0000-0200-00001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11</xdr:row>
          <xdr:rowOff>25400</xdr:rowOff>
        </xdr:from>
        <xdr:to>
          <xdr:col>9</xdr:col>
          <xdr:colOff>279400</xdr:colOff>
          <xdr:row>11</xdr:row>
          <xdr:rowOff>254000</xdr:rowOff>
        </xdr:to>
        <xdr:sp macro="" textlink="">
          <xdr:nvSpPr>
            <xdr:cNvPr id="11284" name="Option Button 156" hidden="1">
              <a:extLst>
                <a:ext uri="{63B3BB69-23CF-44E3-9099-C40C66FF867C}">
                  <a14:compatExt spid="_x0000_s11284"/>
                </a:ext>
                <a:ext uri="{FF2B5EF4-FFF2-40B4-BE49-F238E27FC236}">
                  <a16:creationId xmlns:a16="http://schemas.microsoft.com/office/drawing/2014/main" id="{00000000-0008-0000-0200-00001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11</xdr:row>
          <xdr:rowOff>0</xdr:rowOff>
        </xdr:from>
        <xdr:to>
          <xdr:col>18</xdr:col>
          <xdr:colOff>0</xdr:colOff>
          <xdr:row>13</xdr:row>
          <xdr:rowOff>0</xdr:rowOff>
        </xdr:to>
        <xdr:sp macro="" textlink="">
          <xdr:nvSpPr>
            <xdr:cNvPr id="11285" name="Group Box 157" hidden="1">
              <a:extLst>
                <a:ext uri="{63B3BB69-23CF-44E3-9099-C40C66FF867C}">
                  <a14:compatExt spid="_x0000_s11285"/>
                </a:ext>
                <a:ext uri="{FF2B5EF4-FFF2-40B4-BE49-F238E27FC236}">
                  <a16:creationId xmlns:a16="http://schemas.microsoft.com/office/drawing/2014/main" id="{00000000-0008-0000-0200-00001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25400</xdr:colOff>
          <xdr:row>12</xdr:row>
          <xdr:rowOff>63500</xdr:rowOff>
        </xdr:from>
        <xdr:to>
          <xdr:col>11</xdr:col>
          <xdr:colOff>330200</xdr:colOff>
          <xdr:row>12</xdr:row>
          <xdr:rowOff>292100</xdr:rowOff>
        </xdr:to>
        <xdr:sp macro="" textlink="">
          <xdr:nvSpPr>
            <xdr:cNvPr id="11286" name="Option Button 159" hidden="1">
              <a:extLst>
                <a:ext uri="{63B3BB69-23CF-44E3-9099-C40C66FF867C}">
                  <a14:compatExt spid="_x0000_s11286"/>
                </a:ext>
                <a:ext uri="{FF2B5EF4-FFF2-40B4-BE49-F238E27FC236}">
                  <a16:creationId xmlns:a16="http://schemas.microsoft.com/office/drawing/2014/main" id="{00000000-0008-0000-0200-00001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215900</xdr:colOff>
          <xdr:row>20</xdr:row>
          <xdr:rowOff>76200</xdr:rowOff>
        </xdr:from>
        <xdr:to>
          <xdr:col>19</xdr:col>
          <xdr:colOff>393700</xdr:colOff>
          <xdr:row>21</xdr:row>
          <xdr:rowOff>76200</xdr:rowOff>
        </xdr:to>
        <xdr:sp macro="" textlink="">
          <xdr:nvSpPr>
            <xdr:cNvPr id="11287" name="Check Box 23" hidden="1">
              <a:extLst>
                <a:ext uri="{63B3BB69-23CF-44E3-9099-C40C66FF867C}">
                  <a14:compatExt spid="_x0000_s11287"/>
                </a:ext>
                <a:ext uri="{FF2B5EF4-FFF2-40B4-BE49-F238E27FC236}">
                  <a16:creationId xmlns:a16="http://schemas.microsoft.com/office/drawing/2014/main" id="{00000000-0008-0000-0200-00001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1168400</xdr:colOff>
          <xdr:row>19</xdr:row>
          <xdr:rowOff>215900</xdr:rowOff>
        </xdr:from>
        <xdr:to>
          <xdr:col>3</xdr:col>
          <xdr:colOff>1473200</xdr:colOff>
          <xdr:row>21</xdr:row>
          <xdr:rowOff>25400</xdr:rowOff>
        </xdr:to>
        <xdr:sp macro="" textlink="">
          <xdr:nvSpPr>
            <xdr:cNvPr id="11288" name="Check Box 24" descr="LOS DATOS DE ENVIO SON LOS MISMOS DEL DOMICILIO FISCAL" hidden="1">
              <a:extLst>
                <a:ext uri="{63B3BB69-23CF-44E3-9099-C40C66FF867C}">
                  <a14:compatExt spid="_x0000_s11288"/>
                </a:ext>
                <a:ext uri="{FF2B5EF4-FFF2-40B4-BE49-F238E27FC236}">
                  <a16:creationId xmlns:a16="http://schemas.microsoft.com/office/drawing/2014/main" id="{00000000-0008-0000-0200-00001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19</xdr:row>
          <xdr:rowOff>215900</xdr:rowOff>
        </xdr:from>
        <xdr:to>
          <xdr:col>8</xdr:col>
          <xdr:colOff>266700</xdr:colOff>
          <xdr:row>21</xdr:row>
          <xdr:rowOff>12700</xdr:rowOff>
        </xdr:to>
        <xdr:sp macro="" textlink="">
          <xdr:nvSpPr>
            <xdr:cNvPr id="11289" name="Check Box 25" hidden="1">
              <a:extLst>
                <a:ext uri="{63B3BB69-23CF-44E3-9099-C40C66FF867C}">
                  <a14:compatExt spid="_x0000_s11289"/>
                </a:ext>
                <a:ext uri="{FF2B5EF4-FFF2-40B4-BE49-F238E27FC236}">
                  <a16:creationId xmlns:a16="http://schemas.microsoft.com/office/drawing/2014/main" id="{00000000-0008-0000-0200-00001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18</xdr:col>
      <xdr:colOff>487680</xdr:colOff>
      <xdr:row>5</xdr:row>
      <xdr:rowOff>64770</xdr:rowOff>
    </xdr:from>
    <xdr:to>
      <xdr:col>21</xdr:col>
      <xdr:colOff>1110</xdr:colOff>
      <xdr:row>10</xdr:row>
      <xdr:rowOff>219075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79FEE968-4678-4BE6-9280-24114FF9E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65330" y="1379220"/>
          <a:ext cx="1395570" cy="13944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127000</xdr:colOff>
          <xdr:row>1</xdr:row>
          <xdr:rowOff>0</xdr:rowOff>
        </xdr:from>
        <xdr:to>
          <xdr:col>1</xdr:col>
          <xdr:colOff>355600</xdr:colOff>
          <xdr:row>1</xdr:row>
          <xdr:rowOff>330200</xdr:rowOff>
        </xdr:to>
        <xdr:sp macro="" textlink="">
          <xdr:nvSpPr>
            <xdr:cNvPr id="12289" name="Check Box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4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127000</xdr:colOff>
          <xdr:row>1</xdr:row>
          <xdr:rowOff>317500</xdr:rowOff>
        </xdr:from>
        <xdr:to>
          <xdr:col>1</xdr:col>
          <xdr:colOff>355600</xdr:colOff>
          <xdr:row>3</xdr:row>
          <xdr:rowOff>25400</xdr:rowOff>
        </xdr:to>
        <xdr:sp macro="" textlink="">
          <xdr:nvSpPr>
            <xdr:cNvPr id="12290" name="Check Box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4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1168400</xdr:colOff>
          <xdr:row>3</xdr:row>
          <xdr:rowOff>50800</xdr:rowOff>
        </xdr:from>
        <xdr:to>
          <xdr:col>5</xdr:col>
          <xdr:colOff>406400</xdr:colOff>
          <xdr:row>3</xdr:row>
          <xdr:rowOff>266700</xdr:rowOff>
        </xdr:to>
        <xdr:sp macro="" textlink="">
          <xdr:nvSpPr>
            <xdr:cNvPr id="12291" name="Option Button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4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368300</xdr:colOff>
          <xdr:row>3</xdr:row>
          <xdr:rowOff>50800</xdr:rowOff>
        </xdr:from>
        <xdr:to>
          <xdr:col>7</xdr:col>
          <xdr:colOff>177800</xdr:colOff>
          <xdr:row>3</xdr:row>
          <xdr:rowOff>254000</xdr:rowOff>
        </xdr:to>
        <xdr:sp macro="" textlink="">
          <xdr:nvSpPr>
            <xdr:cNvPr id="12292" name="Option Button 4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4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444500</xdr:colOff>
          <xdr:row>3</xdr:row>
          <xdr:rowOff>63500</xdr:rowOff>
        </xdr:from>
        <xdr:to>
          <xdr:col>8</xdr:col>
          <xdr:colOff>2133600</xdr:colOff>
          <xdr:row>3</xdr:row>
          <xdr:rowOff>279400</xdr:rowOff>
        </xdr:to>
        <xdr:sp macro="" textlink="">
          <xdr:nvSpPr>
            <xdr:cNvPr id="12293" name="Option Button 5" hidden="1">
              <a:extLst>
                <a:ext uri="{63B3BB69-23CF-44E3-9099-C40C66FF867C}">
                  <a14:compatExt spid="_x0000_s12293"/>
                </a:ext>
                <a:ext uri="{FF2B5EF4-FFF2-40B4-BE49-F238E27FC236}">
                  <a16:creationId xmlns:a16="http://schemas.microsoft.com/office/drawing/2014/main" id="{00000000-0008-0000-0400-00000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Yes, I agree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63500</xdr:colOff>
          <xdr:row>3</xdr:row>
          <xdr:rowOff>63500</xdr:rowOff>
        </xdr:from>
        <xdr:to>
          <xdr:col>11</xdr:col>
          <xdr:colOff>292100</xdr:colOff>
          <xdr:row>3</xdr:row>
          <xdr:rowOff>279400</xdr:rowOff>
        </xdr:to>
        <xdr:sp macro="" textlink="">
          <xdr:nvSpPr>
            <xdr:cNvPr id="12294" name="Option Button 6" hidden="1">
              <a:extLst>
                <a:ext uri="{63B3BB69-23CF-44E3-9099-C40C66FF867C}">
                  <a14:compatExt spid="_x0000_s12294"/>
                </a:ext>
                <a:ext uri="{FF2B5EF4-FFF2-40B4-BE49-F238E27FC236}">
                  <a16:creationId xmlns:a16="http://schemas.microsoft.com/office/drawing/2014/main" id="{00000000-0008-0000-0400-00000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Yes, change color to:</a:t>
              </a:r>
            </a:p>
          </xdr:txBody>
        </xdr:sp>
        <xdr:clientData/>
      </xdr:twoCellAnchor>
    </mc:Choice>
    <mc:Fallback/>
  </mc:AlternateContent>
  <xdr:twoCellAnchor>
    <xdr:from>
      <xdr:col>9</xdr:col>
      <xdr:colOff>29307</xdr:colOff>
      <xdr:row>5</xdr:row>
      <xdr:rowOff>29308</xdr:rowOff>
    </xdr:from>
    <xdr:to>
      <xdr:col>11</xdr:col>
      <xdr:colOff>1736481</xdr:colOff>
      <xdr:row>30</xdr:row>
      <xdr:rowOff>161193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668A5891-0AF7-4F44-90B5-D4A09F5194CB}"/>
            </a:ext>
          </a:extLst>
        </xdr:cNvPr>
        <xdr:cNvGrpSpPr/>
      </xdr:nvGrpSpPr>
      <xdr:grpSpPr>
        <a:xfrm>
          <a:off x="7801707" y="1527908"/>
          <a:ext cx="3586774" cy="4259385"/>
          <a:chOff x="7801429" y="2476499"/>
          <a:chExt cx="4304392" cy="3921126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80387F23-8938-A06E-49DB-D2729A6A8DA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89544"/>
          <a:stretch/>
        </xdr:blipFill>
        <xdr:spPr>
          <a:xfrm>
            <a:off x="7853589" y="2478822"/>
            <a:ext cx="680357" cy="2498913"/>
          </a:xfrm>
          <a:prstGeom prst="rect">
            <a:avLst/>
          </a:prstGeom>
        </xdr:spPr>
      </xdr:pic>
      <xdr:pic>
        <xdr:nvPicPr>
          <xdr:cNvPr id="4" name="Imagen 3">
            <a:extLst>
              <a:ext uri="{FF2B5EF4-FFF2-40B4-BE49-F238E27FC236}">
                <a16:creationId xmlns:a16="http://schemas.microsoft.com/office/drawing/2014/main" id="{7D1A495C-AAC2-4B7B-5928-37B2EBCC2CF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7407" r="2102"/>
          <a:stretch/>
        </xdr:blipFill>
        <xdr:spPr>
          <a:xfrm>
            <a:off x="11391446" y="3353308"/>
            <a:ext cx="682625" cy="2498913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ED6AD213-B26F-3567-AC83-68398F16311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0261" t="53271" r="78273"/>
          <a:stretch/>
        </xdr:blipFill>
        <xdr:spPr>
          <a:xfrm>
            <a:off x="8531679" y="2476499"/>
            <a:ext cx="746125" cy="1167735"/>
          </a:xfrm>
          <a:prstGeom prst="rect">
            <a:avLst/>
          </a:prstGeom>
        </xdr:spPr>
      </xdr:pic>
      <xdr:pic>
        <xdr:nvPicPr>
          <xdr:cNvPr id="6" name="Imagen 5">
            <a:extLst>
              <a:ext uri="{FF2B5EF4-FFF2-40B4-BE49-F238E27FC236}">
                <a16:creationId xmlns:a16="http://schemas.microsoft.com/office/drawing/2014/main" id="{C8D91751-E14F-0617-AFD4-486226E4A3B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0359" r="78906" b="45841"/>
          <a:stretch/>
        </xdr:blipFill>
        <xdr:spPr>
          <a:xfrm>
            <a:off x="7801429" y="4994328"/>
            <a:ext cx="698500" cy="1353403"/>
          </a:xfrm>
          <a:prstGeom prst="rect">
            <a:avLst/>
          </a:prstGeom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09AE0321-A8C3-6C6F-392E-9BF51B8A20C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3442" r="45335" b="39742"/>
          <a:stretch/>
        </xdr:blipFill>
        <xdr:spPr>
          <a:xfrm>
            <a:off x="9261929" y="4839661"/>
            <a:ext cx="730250" cy="1505803"/>
          </a:xfrm>
          <a:prstGeom prst="rect">
            <a:avLst/>
          </a:prstGeom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94D274FF-322C-3674-E4C3-5AF2032B530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2561" t="6514" r="56216"/>
          <a:stretch/>
        </xdr:blipFill>
        <xdr:spPr>
          <a:xfrm>
            <a:off x="9261930" y="2492375"/>
            <a:ext cx="730250" cy="2336135"/>
          </a:xfrm>
          <a:prstGeom prst="rect">
            <a:avLst/>
          </a:prstGeom>
        </xdr:spPr>
      </xdr:pic>
      <xdr:pic>
        <xdr:nvPicPr>
          <xdr:cNvPr id="9" name="Imagen 8">
            <a:extLst>
              <a:ext uri="{FF2B5EF4-FFF2-40B4-BE49-F238E27FC236}">
                <a16:creationId xmlns:a16="http://schemas.microsoft.com/office/drawing/2014/main" id="{99C433B7-A079-AC28-60C7-1FCABB1E02B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1435" r="67586"/>
          <a:stretch/>
        </xdr:blipFill>
        <xdr:spPr>
          <a:xfrm>
            <a:off x="8547554" y="3668086"/>
            <a:ext cx="714375" cy="2498913"/>
          </a:xfrm>
          <a:prstGeom prst="rect">
            <a:avLst/>
          </a:prstGeom>
        </xdr:spPr>
      </xdr:pic>
      <xdr:pic>
        <xdr:nvPicPr>
          <xdr:cNvPr id="10" name="Imagen 9">
            <a:extLst>
              <a:ext uri="{FF2B5EF4-FFF2-40B4-BE49-F238E27FC236}">
                <a16:creationId xmlns:a16="http://schemas.microsoft.com/office/drawing/2014/main" id="{C0407AF1-CC40-11C2-1795-73DCC48F573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4815" t="-1" r="23718" b="86372"/>
          <a:stretch/>
        </xdr:blipFill>
        <xdr:spPr>
          <a:xfrm>
            <a:off x="9960429" y="6052512"/>
            <a:ext cx="746125" cy="340578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10DC06D7-AF75-699F-746F-F549496C133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4665" r="34600"/>
          <a:stretch/>
        </xdr:blipFill>
        <xdr:spPr>
          <a:xfrm>
            <a:off x="10008054" y="3503893"/>
            <a:ext cx="698500" cy="2498913"/>
          </a:xfrm>
          <a:prstGeom prst="rect">
            <a:avLst/>
          </a:prstGeom>
        </xdr:spPr>
      </xdr:pic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6CBBF305-BB2A-DFA5-B403-1BBBEDD3803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3540" t="59877" r="45481"/>
          <a:stretch/>
        </xdr:blipFill>
        <xdr:spPr>
          <a:xfrm>
            <a:off x="9992179" y="2476500"/>
            <a:ext cx="714375" cy="1002635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0116AD08-3680-95AA-7608-1DBCEBE4234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76526" t="66357" r="12495" b="609"/>
          <a:stretch/>
        </xdr:blipFill>
        <xdr:spPr>
          <a:xfrm>
            <a:off x="11391446" y="2492375"/>
            <a:ext cx="714375" cy="825500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77655FE3-6961-EF5E-3FAB-F57C7068E62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76623" r="12642" b="33388"/>
          <a:stretch/>
        </xdr:blipFill>
        <xdr:spPr>
          <a:xfrm>
            <a:off x="10747375" y="4733073"/>
            <a:ext cx="698500" cy="1664552"/>
          </a:xfrm>
          <a:prstGeom prst="rect">
            <a:avLst/>
          </a:prstGeom>
        </xdr:spPr>
      </xdr:pic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E459F3D5-8BE9-C48A-D02C-628603A2B8E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5741" t="13502" r="23523"/>
          <a:stretch/>
        </xdr:blipFill>
        <xdr:spPr>
          <a:xfrm>
            <a:off x="10747374" y="2492375"/>
            <a:ext cx="698501" cy="216151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498231</xdr:colOff>
      <xdr:row>5</xdr:row>
      <xdr:rowOff>102578</xdr:rowOff>
    </xdr:from>
    <xdr:to>
      <xdr:col>8</xdr:col>
      <xdr:colOff>688065</xdr:colOff>
      <xdr:row>16</xdr:row>
      <xdr:rowOff>109706</xdr:rowOff>
    </xdr:to>
    <xdr:pic>
      <xdr:nvPicPr>
        <xdr:cNvPr id="16" name="9 Imagen">
          <a:extLst>
            <a:ext uri="{FF2B5EF4-FFF2-40B4-BE49-F238E27FC236}">
              <a16:creationId xmlns:a16="http://schemas.microsoft.com/office/drawing/2014/main" id="{A319A295-4668-41FE-A60E-62E346D4C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306" y="1617053"/>
          <a:ext cx="3818859" cy="17883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945172</xdr:colOff>
      <xdr:row>18</xdr:row>
      <xdr:rowOff>67163</xdr:rowOff>
    </xdr:from>
    <xdr:to>
      <xdr:col>8</xdr:col>
      <xdr:colOff>256069</xdr:colOff>
      <xdr:row>30</xdr:row>
      <xdr:rowOff>68838</xdr:rowOff>
    </xdr:to>
    <xdr:pic>
      <xdr:nvPicPr>
        <xdr:cNvPr id="17" name="10 Imagen">
          <a:extLst>
            <a:ext uri="{FF2B5EF4-FFF2-40B4-BE49-F238E27FC236}">
              <a16:creationId xmlns:a16="http://schemas.microsoft.com/office/drawing/2014/main" id="{2266BEC5-E986-451A-8782-31F413B2B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247" y="3686663"/>
          <a:ext cx="2932302" cy="194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242454</xdr:colOff>
      <xdr:row>3</xdr:row>
      <xdr:rowOff>25977</xdr:rowOff>
    </xdr:from>
    <xdr:to>
      <xdr:col>11</xdr:col>
      <xdr:colOff>1766454</xdr:colOff>
      <xdr:row>3</xdr:row>
      <xdr:rowOff>294409</xdr:rowOff>
    </xdr:to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14249121-9CAE-4A78-AAFE-4D32136B4BA0}"/>
            </a:ext>
          </a:extLst>
        </xdr:cNvPr>
        <xdr:cNvSpPr txBox="1"/>
      </xdr:nvSpPr>
      <xdr:spPr>
        <a:xfrm>
          <a:off x="8691129" y="940377"/>
          <a:ext cx="1524000" cy="2684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esktop/C:/Users/Admin/Downloads/formatopedido(ACTUALIZADO)%20(8).xlsx" TargetMode="External"/><Relationship Id="rId1" Type="http://schemas.openxmlformats.org/officeDocument/2006/relationships/externalLinkPath" Target="/Users/ramonbecerra/Desktop/C:\Users\Admin\Downloads\formatopedido(ACTUALIZADO)%20(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ja4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omments" Target="../comments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0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2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28.xml"/><Relationship Id="rId5" Type="http://schemas.openxmlformats.org/officeDocument/2006/relationships/ctrlProp" Target="../ctrlProps/ctrlProp27.xml"/><Relationship Id="rId4" Type="http://schemas.openxmlformats.org/officeDocument/2006/relationships/ctrlProp" Target="../ctrlProps/ctrlProp26.xml"/><Relationship Id="rId9" Type="http://schemas.openxmlformats.org/officeDocument/2006/relationships/ctrlProp" Target="../ctrlProps/ctrlProp3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3"/>
  <sheetViews>
    <sheetView workbookViewId="0"/>
  </sheetViews>
  <sheetFormatPr baseColWidth="10" defaultRowHeight="13"/>
  <cols>
    <col min="1" max="1" width="85.5" bestFit="1" customWidth="1"/>
  </cols>
  <sheetData>
    <row r="1" spans="1:1">
      <c r="A1" t="s">
        <v>984</v>
      </c>
    </row>
    <row r="2" spans="1:1">
      <c r="A2" t="s">
        <v>985</v>
      </c>
    </row>
    <row r="3" spans="1:1">
      <c r="A3" t="s">
        <v>986</v>
      </c>
    </row>
    <row r="4" spans="1:1">
      <c r="A4" t="s">
        <v>987</v>
      </c>
    </row>
    <row r="5" spans="1:1">
      <c r="A5" t="s">
        <v>988</v>
      </c>
    </row>
    <row r="6" spans="1:1">
      <c r="A6" t="s">
        <v>989</v>
      </c>
    </row>
    <row r="7" spans="1:1">
      <c r="A7" t="s">
        <v>990</v>
      </c>
    </row>
    <row r="8" spans="1:1">
      <c r="A8" t="s">
        <v>991</v>
      </c>
    </row>
    <row r="9" spans="1:1">
      <c r="A9" t="s">
        <v>992</v>
      </c>
    </row>
    <row r="10" spans="1:1">
      <c r="A10" t="s">
        <v>993</v>
      </c>
    </row>
    <row r="11" spans="1:1">
      <c r="A11" t="s">
        <v>994</v>
      </c>
    </row>
    <row r="12" spans="1:1">
      <c r="A12" t="s">
        <v>995</v>
      </c>
    </row>
    <row r="13" spans="1:1">
      <c r="A13" t="s">
        <v>996</v>
      </c>
    </row>
    <row r="14" spans="1:1">
      <c r="A14" t="s">
        <v>997</v>
      </c>
    </row>
    <row r="15" spans="1:1">
      <c r="A15" t="s">
        <v>998</v>
      </c>
    </row>
    <row r="16" spans="1:1">
      <c r="A16" t="s">
        <v>999</v>
      </c>
    </row>
    <row r="17" spans="1:1">
      <c r="A17" t="s">
        <v>1000</v>
      </c>
    </row>
    <row r="18" spans="1:1">
      <c r="A18" t="s">
        <v>1001</v>
      </c>
    </row>
    <row r="19" spans="1:1">
      <c r="A19" t="s">
        <v>1002</v>
      </c>
    </row>
    <row r="20" spans="1:1">
      <c r="A20" t="s">
        <v>1003</v>
      </c>
    </row>
    <row r="21" spans="1:1">
      <c r="A21" t="s">
        <v>1004</v>
      </c>
    </row>
    <row r="22" spans="1:1">
      <c r="A22" t="s">
        <v>1005</v>
      </c>
    </row>
    <row r="23" spans="1:1">
      <c r="A23" t="s">
        <v>1006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E102"/>
  <sheetViews>
    <sheetView showGridLines="0" showZeros="0" zoomScale="60" zoomScaleNormal="60" workbookViewId="0"/>
  </sheetViews>
  <sheetFormatPr baseColWidth="10" defaultRowHeight="28"/>
  <cols>
    <col min="1" max="1" width="5.33203125" style="64" bestFit="1" customWidth="1"/>
    <col min="2" max="2" width="17" style="84" customWidth="1"/>
    <col min="3" max="3" width="13.1640625" bestFit="1" customWidth="1"/>
    <col min="4" max="4" width="33.6640625" style="1" customWidth="1"/>
    <col min="5" max="5" width="27.6640625" style="85" customWidth="1"/>
    <col min="8" max="8" width="12.5" customWidth="1"/>
    <col min="9" max="9" width="13.33203125" customWidth="1"/>
    <col min="11" max="11" width="19.5" customWidth="1"/>
    <col min="12" max="12" width="18.83203125" customWidth="1"/>
    <col min="13" max="13" width="19.5" customWidth="1"/>
    <col min="14" max="14" width="12" customWidth="1"/>
    <col min="16" max="16" width="12.6640625" customWidth="1"/>
    <col min="22" max="22" width="11.33203125" customWidth="1"/>
  </cols>
  <sheetData>
    <row r="1" spans="1:22" ht="101.25" customHeight="1" thickBot="1">
      <c r="A1" s="61"/>
      <c r="B1" s="384" t="s">
        <v>750</v>
      </c>
      <c r="C1" s="385"/>
      <c r="D1" s="385"/>
      <c r="E1" s="386" t="e">
        <f>#REF!</f>
        <v>#REF!</v>
      </c>
      <c r="F1" s="386"/>
      <c r="G1" s="386"/>
      <c r="H1" s="386"/>
      <c r="I1" s="386"/>
      <c r="J1" s="386"/>
      <c r="K1" s="387"/>
      <c r="L1" s="100" t="s">
        <v>751</v>
      </c>
      <c r="M1" s="62" t="e">
        <f>#REF!</f>
        <v>#REF!</v>
      </c>
      <c r="N1" s="392" t="s">
        <v>752</v>
      </c>
      <c r="O1" s="393"/>
      <c r="P1" s="408" t="s">
        <v>776</v>
      </c>
      <c r="Q1" s="408"/>
      <c r="R1" s="379" t="e">
        <f>#REF!</f>
        <v>#REF!</v>
      </c>
      <c r="S1" s="379"/>
      <c r="T1" s="379"/>
      <c r="U1" s="379"/>
      <c r="V1" s="379"/>
    </row>
    <row r="2" spans="1:22" ht="30" customHeight="1">
      <c r="A2" s="63"/>
      <c r="B2" s="394" t="e">
        <f>#REF!</f>
        <v>#REF!</v>
      </c>
      <c r="C2" s="395"/>
      <c r="D2" s="395"/>
      <c r="E2" s="388"/>
      <c r="F2" s="388"/>
      <c r="G2" s="388"/>
      <c r="H2" s="388"/>
      <c r="I2" s="388"/>
      <c r="J2" s="388"/>
      <c r="K2" s="389"/>
      <c r="L2" s="398" t="s">
        <v>793</v>
      </c>
      <c r="M2" s="400" t="e">
        <f>#REF!</f>
        <v>#REF!</v>
      </c>
      <c r="N2" s="402" t="e">
        <f>#REF!</f>
        <v>#REF!</v>
      </c>
      <c r="O2" s="403"/>
      <c r="P2" s="408"/>
      <c r="Q2" s="408"/>
      <c r="R2" s="379"/>
      <c r="S2" s="379"/>
      <c r="T2" s="379"/>
      <c r="U2" s="379"/>
      <c r="V2" s="379"/>
    </row>
    <row r="3" spans="1:22" ht="46" thickBot="1">
      <c r="A3" s="63"/>
      <c r="B3" s="396"/>
      <c r="C3" s="397"/>
      <c r="D3" s="397"/>
      <c r="E3" s="390"/>
      <c r="F3" s="390"/>
      <c r="G3" s="390"/>
      <c r="H3" s="390"/>
      <c r="I3" s="390"/>
      <c r="J3" s="390"/>
      <c r="K3" s="391"/>
      <c r="L3" s="399"/>
      <c r="M3" s="401"/>
      <c r="N3" s="404"/>
      <c r="O3" s="405"/>
      <c r="P3" s="380" t="s">
        <v>777</v>
      </c>
      <c r="Q3" s="380"/>
      <c r="R3" s="381" t="e">
        <f>#REF!</f>
        <v>#REF!</v>
      </c>
      <c r="S3" s="381"/>
      <c r="T3" s="381"/>
      <c r="U3" s="381"/>
      <c r="V3" s="381"/>
    </row>
    <row r="4" spans="1:22" ht="48" customHeight="1">
      <c r="B4" s="65" t="s">
        <v>10</v>
      </c>
      <c r="C4" s="66" t="s">
        <v>2</v>
      </c>
      <c r="D4" s="66" t="s">
        <v>12</v>
      </c>
      <c r="E4" s="406" t="s">
        <v>753</v>
      </c>
      <c r="F4" s="406"/>
      <c r="G4" s="406"/>
      <c r="H4" s="406"/>
      <c r="I4" s="407" t="s">
        <v>13</v>
      </c>
      <c r="J4" s="407"/>
      <c r="K4" s="66" t="s">
        <v>21</v>
      </c>
      <c r="L4" s="67" t="s">
        <v>497</v>
      </c>
      <c r="M4" s="67" t="s">
        <v>496</v>
      </c>
      <c r="N4" s="66" t="s">
        <v>495</v>
      </c>
      <c r="O4" s="66" t="s">
        <v>494</v>
      </c>
      <c r="P4" s="66" t="s">
        <v>493</v>
      </c>
      <c r="Q4" s="66" t="s">
        <v>492</v>
      </c>
      <c r="R4" s="66" t="s">
        <v>754</v>
      </c>
      <c r="S4" s="66" t="s">
        <v>755</v>
      </c>
      <c r="T4" s="66" t="s">
        <v>491</v>
      </c>
      <c r="U4" s="66" t="s">
        <v>490</v>
      </c>
      <c r="V4" s="66" t="s">
        <v>11</v>
      </c>
    </row>
    <row r="5" spans="1:22" ht="26.25" customHeight="1">
      <c r="A5" s="64" t="e">
        <f>#REF!</f>
        <v>#REF!</v>
      </c>
      <c r="B5" s="68" t="e">
        <f>#REF!</f>
        <v>#REF!</v>
      </c>
      <c r="C5" s="69" t="e">
        <f>#REF!</f>
        <v>#REF!</v>
      </c>
      <c r="D5" s="70" t="e">
        <f>#REF!</f>
        <v>#REF!</v>
      </c>
      <c r="E5" s="382" t="e">
        <f>#REF!</f>
        <v>#REF!</v>
      </c>
      <c r="F5" s="382"/>
      <c r="G5" s="382"/>
      <c r="H5" s="382"/>
      <c r="I5" s="383" t="e">
        <f>#REF!</f>
        <v>#REF!</v>
      </c>
      <c r="J5" s="383"/>
      <c r="K5" s="71" t="e">
        <f>#REF!</f>
        <v>#REF!</v>
      </c>
      <c r="L5" s="72" t="e">
        <f>#REF!</f>
        <v>#REF!</v>
      </c>
      <c r="M5" s="72" t="e">
        <f>#REF!</f>
        <v>#REF!</v>
      </c>
      <c r="N5" s="72" t="e">
        <f>#REF!</f>
        <v>#REF!</v>
      </c>
      <c r="O5" s="72" t="e">
        <f>#REF!</f>
        <v>#REF!</v>
      </c>
      <c r="P5" s="72" t="e">
        <f>#REF!</f>
        <v>#REF!</v>
      </c>
      <c r="Q5" s="72" t="e">
        <f>#REF!</f>
        <v>#REF!</v>
      </c>
      <c r="R5" s="72" t="e">
        <f>#REF!</f>
        <v>#REF!</v>
      </c>
      <c r="S5" s="72" t="e">
        <f>#REF!</f>
        <v>#REF!</v>
      </c>
      <c r="T5" s="72" t="e">
        <f>#REF!</f>
        <v>#REF!</v>
      </c>
      <c r="U5" s="72" t="e">
        <f>#REF!</f>
        <v>#REF!</v>
      </c>
      <c r="V5" s="72" t="e">
        <f>#REF!</f>
        <v>#REF!</v>
      </c>
    </row>
    <row r="6" spans="1:22" ht="25" customHeight="1">
      <c r="A6" s="64" t="e">
        <f>#REF!</f>
        <v>#REF!</v>
      </c>
      <c r="B6" s="68" t="e">
        <f>#REF!</f>
        <v>#REF!</v>
      </c>
      <c r="C6" s="69" t="e">
        <f>#REF!</f>
        <v>#REF!</v>
      </c>
      <c r="D6" s="70" t="e">
        <f>#REF!</f>
        <v>#REF!</v>
      </c>
      <c r="E6" s="382" t="e">
        <f>#REF!</f>
        <v>#REF!</v>
      </c>
      <c r="F6" s="382"/>
      <c r="G6" s="382"/>
      <c r="H6" s="382"/>
      <c r="I6" s="383" t="e">
        <f>#REF!</f>
        <v>#REF!</v>
      </c>
      <c r="J6" s="383"/>
      <c r="K6" s="71" t="e">
        <f>#REF!</f>
        <v>#REF!</v>
      </c>
      <c r="L6" s="72" t="e">
        <f>#REF!</f>
        <v>#REF!</v>
      </c>
      <c r="M6" s="72" t="e">
        <f>#REF!</f>
        <v>#REF!</v>
      </c>
      <c r="N6" s="72" t="e">
        <f>#REF!</f>
        <v>#REF!</v>
      </c>
      <c r="O6" s="72" t="e">
        <f>#REF!</f>
        <v>#REF!</v>
      </c>
      <c r="P6" s="72" t="e">
        <f>#REF!</f>
        <v>#REF!</v>
      </c>
      <c r="Q6" s="72" t="e">
        <f>#REF!</f>
        <v>#REF!</v>
      </c>
      <c r="R6" s="72" t="e">
        <f>#REF!</f>
        <v>#REF!</v>
      </c>
      <c r="S6" s="72" t="e">
        <f>#REF!</f>
        <v>#REF!</v>
      </c>
      <c r="T6" s="72" t="e">
        <f>#REF!</f>
        <v>#REF!</v>
      </c>
      <c r="U6" s="72" t="e">
        <f>#REF!</f>
        <v>#REF!</v>
      </c>
      <c r="V6" s="72" t="e">
        <f>#REF!</f>
        <v>#REF!</v>
      </c>
    </row>
    <row r="7" spans="1:22" ht="25" customHeight="1">
      <c r="A7" s="64" t="e">
        <f>#REF!</f>
        <v>#REF!</v>
      </c>
      <c r="B7" s="68" t="e">
        <f>#REF!</f>
        <v>#REF!</v>
      </c>
      <c r="C7" s="69" t="e">
        <f>#REF!</f>
        <v>#REF!</v>
      </c>
      <c r="D7" s="70" t="e">
        <f>#REF!</f>
        <v>#REF!</v>
      </c>
      <c r="E7" s="382" t="e">
        <f>#REF!</f>
        <v>#REF!</v>
      </c>
      <c r="F7" s="382"/>
      <c r="G7" s="382"/>
      <c r="H7" s="382"/>
      <c r="I7" s="383" t="e">
        <f>#REF!</f>
        <v>#REF!</v>
      </c>
      <c r="J7" s="383"/>
      <c r="K7" s="71" t="e">
        <f>#REF!</f>
        <v>#REF!</v>
      </c>
      <c r="L7" s="72" t="e">
        <f>#REF!</f>
        <v>#REF!</v>
      </c>
      <c r="M7" s="72" t="e">
        <f>#REF!</f>
        <v>#REF!</v>
      </c>
      <c r="N7" s="72" t="e">
        <f>#REF!</f>
        <v>#REF!</v>
      </c>
      <c r="O7" s="72" t="e">
        <f>#REF!</f>
        <v>#REF!</v>
      </c>
      <c r="P7" s="72" t="e">
        <f>#REF!</f>
        <v>#REF!</v>
      </c>
      <c r="Q7" s="72" t="e">
        <f>#REF!</f>
        <v>#REF!</v>
      </c>
      <c r="R7" s="72" t="e">
        <f>#REF!</f>
        <v>#REF!</v>
      </c>
      <c r="S7" s="72" t="e">
        <f>#REF!</f>
        <v>#REF!</v>
      </c>
      <c r="T7" s="72" t="e">
        <f>#REF!</f>
        <v>#REF!</v>
      </c>
      <c r="U7" s="72" t="e">
        <f>#REF!</f>
        <v>#REF!</v>
      </c>
      <c r="V7" s="72" t="e">
        <f>#REF!</f>
        <v>#REF!</v>
      </c>
    </row>
    <row r="8" spans="1:22" ht="25" customHeight="1">
      <c r="A8" s="64" t="e">
        <f>#REF!</f>
        <v>#REF!</v>
      </c>
      <c r="B8" s="68" t="e">
        <f>#REF!</f>
        <v>#REF!</v>
      </c>
      <c r="C8" s="69" t="e">
        <f>#REF!</f>
        <v>#REF!</v>
      </c>
      <c r="D8" s="70" t="e">
        <f>#REF!</f>
        <v>#REF!</v>
      </c>
      <c r="E8" s="382" t="e">
        <f>#REF!</f>
        <v>#REF!</v>
      </c>
      <c r="F8" s="382"/>
      <c r="G8" s="382"/>
      <c r="H8" s="382"/>
      <c r="I8" s="383" t="e">
        <f>#REF!</f>
        <v>#REF!</v>
      </c>
      <c r="J8" s="383"/>
      <c r="K8" s="71" t="e">
        <f>#REF!</f>
        <v>#REF!</v>
      </c>
      <c r="L8" s="72" t="e">
        <f>#REF!</f>
        <v>#REF!</v>
      </c>
      <c r="M8" s="72" t="e">
        <f>#REF!</f>
        <v>#REF!</v>
      </c>
      <c r="N8" s="72" t="e">
        <f>#REF!</f>
        <v>#REF!</v>
      </c>
      <c r="O8" s="72" t="e">
        <f>#REF!</f>
        <v>#REF!</v>
      </c>
      <c r="P8" s="72" t="e">
        <f>#REF!</f>
        <v>#REF!</v>
      </c>
      <c r="Q8" s="72" t="e">
        <f>#REF!</f>
        <v>#REF!</v>
      </c>
      <c r="R8" s="72" t="e">
        <f>#REF!</f>
        <v>#REF!</v>
      </c>
      <c r="S8" s="72" t="e">
        <f>#REF!</f>
        <v>#REF!</v>
      </c>
      <c r="T8" s="72" t="e">
        <f>#REF!</f>
        <v>#REF!</v>
      </c>
      <c r="U8" s="72" t="e">
        <f>#REF!</f>
        <v>#REF!</v>
      </c>
      <c r="V8" s="72" t="e">
        <f>#REF!</f>
        <v>#REF!</v>
      </c>
    </row>
    <row r="9" spans="1:22" ht="25" customHeight="1">
      <c r="A9" s="64" t="e">
        <f>#REF!</f>
        <v>#REF!</v>
      </c>
      <c r="B9" s="68" t="e">
        <f>#REF!</f>
        <v>#REF!</v>
      </c>
      <c r="C9" s="69" t="e">
        <f>#REF!</f>
        <v>#REF!</v>
      </c>
      <c r="D9" s="70" t="e">
        <f>#REF!</f>
        <v>#REF!</v>
      </c>
      <c r="E9" s="382" t="e">
        <f>#REF!</f>
        <v>#REF!</v>
      </c>
      <c r="F9" s="382"/>
      <c r="G9" s="382"/>
      <c r="H9" s="382"/>
      <c r="I9" s="383" t="e">
        <f>#REF!</f>
        <v>#REF!</v>
      </c>
      <c r="J9" s="383"/>
      <c r="K9" s="71" t="e">
        <f>#REF!</f>
        <v>#REF!</v>
      </c>
      <c r="L9" s="72" t="e">
        <f>#REF!</f>
        <v>#REF!</v>
      </c>
      <c r="M9" s="72" t="e">
        <f>#REF!</f>
        <v>#REF!</v>
      </c>
      <c r="N9" s="72" t="e">
        <f>#REF!</f>
        <v>#REF!</v>
      </c>
      <c r="O9" s="72" t="e">
        <f>#REF!</f>
        <v>#REF!</v>
      </c>
      <c r="P9" s="72" t="e">
        <f>#REF!</f>
        <v>#REF!</v>
      </c>
      <c r="Q9" s="72" t="e">
        <f>#REF!</f>
        <v>#REF!</v>
      </c>
      <c r="R9" s="72" t="e">
        <f>#REF!</f>
        <v>#REF!</v>
      </c>
      <c r="S9" s="72" t="e">
        <f>#REF!</f>
        <v>#REF!</v>
      </c>
      <c r="T9" s="72" t="e">
        <f>#REF!</f>
        <v>#REF!</v>
      </c>
      <c r="U9" s="72" t="e">
        <f>#REF!</f>
        <v>#REF!</v>
      </c>
      <c r="V9" s="72" t="e">
        <f>#REF!</f>
        <v>#REF!</v>
      </c>
    </row>
    <row r="10" spans="1:22" ht="25" customHeight="1">
      <c r="A10" s="64" t="e">
        <f>#REF!</f>
        <v>#REF!</v>
      </c>
      <c r="B10" s="68" t="e">
        <f>#REF!</f>
        <v>#REF!</v>
      </c>
      <c r="C10" s="69" t="e">
        <f>#REF!</f>
        <v>#REF!</v>
      </c>
      <c r="D10" s="70" t="e">
        <f>#REF!</f>
        <v>#REF!</v>
      </c>
      <c r="E10" s="382" t="e">
        <f>#REF!</f>
        <v>#REF!</v>
      </c>
      <c r="F10" s="382"/>
      <c r="G10" s="382"/>
      <c r="H10" s="382"/>
      <c r="I10" s="383" t="e">
        <f>#REF!</f>
        <v>#REF!</v>
      </c>
      <c r="J10" s="383"/>
      <c r="K10" s="71" t="e">
        <f>#REF!</f>
        <v>#REF!</v>
      </c>
      <c r="L10" s="72" t="e">
        <f>#REF!</f>
        <v>#REF!</v>
      </c>
      <c r="M10" s="72" t="e">
        <f>#REF!</f>
        <v>#REF!</v>
      </c>
      <c r="N10" s="72" t="e">
        <f>#REF!</f>
        <v>#REF!</v>
      </c>
      <c r="O10" s="72" t="e">
        <f>#REF!</f>
        <v>#REF!</v>
      </c>
      <c r="P10" s="72" t="e">
        <f>#REF!</f>
        <v>#REF!</v>
      </c>
      <c r="Q10" s="72" t="e">
        <f>#REF!</f>
        <v>#REF!</v>
      </c>
      <c r="R10" s="72" t="e">
        <f>#REF!</f>
        <v>#REF!</v>
      </c>
      <c r="S10" s="72" t="e">
        <f>#REF!</f>
        <v>#REF!</v>
      </c>
      <c r="T10" s="72" t="e">
        <f>#REF!</f>
        <v>#REF!</v>
      </c>
      <c r="U10" s="72" t="e">
        <f>#REF!</f>
        <v>#REF!</v>
      </c>
      <c r="V10" s="72" t="e">
        <f>#REF!</f>
        <v>#REF!</v>
      </c>
    </row>
    <row r="11" spans="1:22" ht="24.75" hidden="1" customHeight="1">
      <c r="A11" s="64" t="e">
        <f>#REF!</f>
        <v>#REF!</v>
      </c>
      <c r="B11" s="68" t="e">
        <f>#REF!</f>
        <v>#REF!</v>
      </c>
      <c r="C11" s="69" t="e">
        <f>#REF!</f>
        <v>#REF!</v>
      </c>
      <c r="D11" s="70" t="e">
        <f>#REF!</f>
        <v>#REF!</v>
      </c>
      <c r="E11" s="382" t="e">
        <f>#REF!</f>
        <v>#REF!</v>
      </c>
      <c r="F11" s="382"/>
      <c r="G11" s="382"/>
      <c r="H11" s="382"/>
      <c r="I11" s="383" t="e">
        <f>#REF!</f>
        <v>#REF!</v>
      </c>
      <c r="J11" s="383"/>
      <c r="K11" s="71" t="e">
        <f>#REF!</f>
        <v>#REF!</v>
      </c>
      <c r="L11" s="72" t="e">
        <f>#REF!</f>
        <v>#REF!</v>
      </c>
      <c r="M11" s="72" t="e">
        <f>#REF!</f>
        <v>#REF!</v>
      </c>
      <c r="N11" s="72" t="e">
        <f>#REF!</f>
        <v>#REF!</v>
      </c>
      <c r="O11" s="72" t="e">
        <f>#REF!</f>
        <v>#REF!</v>
      </c>
      <c r="P11" s="72" t="e">
        <f>#REF!</f>
        <v>#REF!</v>
      </c>
      <c r="Q11" s="72" t="e">
        <f>#REF!</f>
        <v>#REF!</v>
      </c>
      <c r="R11" s="72" t="e">
        <f>#REF!</f>
        <v>#REF!</v>
      </c>
      <c r="S11" s="72" t="e">
        <f>#REF!</f>
        <v>#REF!</v>
      </c>
      <c r="T11" s="72" t="e">
        <f>#REF!</f>
        <v>#REF!</v>
      </c>
      <c r="U11" s="72" t="e">
        <f>#REF!</f>
        <v>#REF!</v>
      </c>
      <c r="V11" s="72" t="e">
        <f>#REF!</f>
        <v>#REF!</v>
      </c>
    </row>
    <row r="12" spans="1:22" ht="25" hidden="1" customHeight="1">
      <c r="A12" s="64" t="e">
        <f>#REF!</f>
        <v>#REF!</v>
      </c>
      <c r="B12" s="68" t="e">
        <f>#REF!</f>
        <v>#REF!</v>
      </c>
      <c r="C12" s="69" t="e">
        <f>#REF!</f>
        <v>#REF!</v>
      </c>
      <c r="D12" s="70" t="e">
        <f>#REF!</f>
        <v>#REF!</v>
      </c>
      <c r="E12" s="382" t="e">
        <f>#REF!</f>
        <v>#REF!</v>
      </c>
      <c r="F12" s="382"/>
      <c r="G12" s="382"/>
      <c r="H12" s="382"/>
      <c r="I12" s="383" t="e">
        <f>#REF!</f>
        <v>#REF!</v>
      </c>
      <c r="J12" s="383"/>
      <c r="K12" s="71" t="e">
        <f>#REF!</f>
        <v>#REF!</v>
      </c>
      <c r="L12" s="72" t="e">
        <f>#REF!</f>
        <v>#REF!</v>
      </c>
      <c r="M12" s="72" t="e">
        <f>#REF!</f>
        <v>#REF!</v>
      </c>
      <c r="N12" s="72" t="e">
        <f>#REF!</f>
        <v>#REF!</v>
      </c>
      <c r="O12" s="72" t="e">
        <f>#REF!</f>
        <v>#REF!</v>
      </c>
      <c r="P12" s="72" t="e">
        <f>#REF!</f>
        <v>#REF!</v>
      </c>
      <c r="Q12" s="72" t="e">
        <f>#REF!</f>
        <v>#REF!</v>
      </c>
      <c r="R12" s="72" t="e">
        <f>#REF!</f>
        <v>#REF!</v>
      </c>
      <c r="S12" s="72" t="e">
        <f>#REF!</f>
        <v>#REF!</v>
      </c>
      <c r="T12" s="72" t="e">
        <f>#REF!</f>
        <v>#REF!</v>
      </c>
      <c r="U12" s="72" t="e">
        <f>#REF!</f>
        <v>#REF!</v>
      </c>
      <c r="V12" s="72" t="e">
        <f>#REF!</f>
        <v>#REF!</v>
      </c>
    </row>
    <row r="13" spans="1:22" ht="25" hidden="1" customHeight="1">
      <c r="A13" s="64" t="e">
        <f>#REF!</f>
        <v>#REF!</v>
      </c>
      <c r="B13" s="68" t="e">
        <f>#REF!</f>
        <v>#REF!</v>
      </c>
      <c r="C13" s="69" t="e">
        <f>#REF!</f>
        <v>#REF!</v>
      </c>
      <c r="D13" s="70" t="e">
        <f>#REF!</f>
        <v>#REF!</v>
      </c>
      <c r="E13" s="382" t="e">
        <f>#REF!</f>
        <v>#REF!</v>
      </c>
      <c r="F13" s="382"/>
      <c r="G13" s="382"/>
      <c r="H13" s="382"/>
      <c r="I13" s="383" t="e">
        <f>#REF!</f>
        <v>#REF!</v>
      </c>
      <c r="J13" s="383"/>
      <c r="K13" s="71" t="e">
        <f>#REF!</f>
        <v>#REF!</v>
      </c>
      <c r="L13" s="72" t="e">
        <f>#REF!</f>
        <v>#REF!</v>
      </c>
      <c r="M13" s="72" t="e">
        <f>#REF!</f>
        <v>#REF!</v>
      </c>
      <c r="N13" s="72" t="e">
        <f>#REF!</f>
        <v>#REF!</v>
      </c>
      <c r="O13" s="72" t="e">
        <f>#REF!</f>
        <v>#REF!</v>
      </c>
      <c r="P13" s="72" t="e">
        <f>#REF!</f>
        <v>#REF!</v>
      </c>
      <c r="Q13" s="72" t="e">
        <f>#REF!</f>
        <v>#REF!</v>
      </c>
      <c r="R13" s="72" t="e">
        <f>#REF!</f>
        <v>#REF!</v>
      </c>
      <c r="S13" s="72" t="e">
        <f>#REF!</f>
        <v>#REF!</v>
      </c>
      <c r="T13" s="72" t="e">
        <f>#REF!</f>
        <v>#REF!</v>
      </c>
      <c r="U13" s="72" t="e">
        <f>#REF!</f>
        <v>#REF!</v>
      </c>
      <c r="V13" s="72" t="e">
        <f>#REF!</f>
        <v>#REF!</v>
      </c>
    </row>
    <row r="14" spans="1:22" ht="25" hidden="1" customHeight="1">
      <c r="A14" s="64" t="e">
        <f>#REF!</f>
        <v>#REF!</v>
      </c>
      <c r="B14" s="68" t="e">
        <f>#REF!</f>
        <v>#REF!</v>
      </c>
      <c r="C14" s="69" t="e">
        <f>#REF!</f>
        <v>#REF!</v>
      </c>
      <c r="D14" s="70" t="e">
        <f>#REF!</f>
        <v>#REF!</v>
      </c>
      <c r="E14" s="382" t="e">
        <f>#REF!</f>
        <v>#REF!</v>
      </c>
      <c r="F14" s="382"/>
      <c r="G14" s="382"/>
      <c r="H14" s="382"/>
      <c r="I14" s="383" t="e">
        <f>#REF!</f>
        <v>#REF!</v>
      </c>
      <c r="J14" s="383"/>
      <c r="K14" s="71" t="e">
        <f>#REF!</f>
        <v>#REF!</v>
      </c>
      <c r="L14" s="72" t="e">
        <f>#REF!</f>
        <v>#REF!</v>
      </c>
      <c r="M14" s="72" t="e">
        <f>#REF!</f>
        <v>#REF!</v>
      </c>
      <c r="N14" s="72" t="e">
        <f>#REF!</f>
        <v>#REF!</v>
      </c>
      <c r="O14" s="72" t="e">
        <f>#REF!</f>
        <v>#REF!</v>
      </c>
      <c r="P14" s="72" t="e">
        <f>#REF!</f>
        <v>#REF!</v>
      </c>
      <c r="Q14" s="72" t="e">
        <f>#REF!</f>
        <v>#REF!</v>
      </c>
      <c r="R14" s="72" t="e">
        <f>#REF!</f>
        <v>#REF!</v>
      </c>
      <c r="S14" s="72" t="e">
        <f>#REF!</f>
        <v>#REF!</v>
      </c>
      <c r="T14" s="72" t="e">
        <f>#REF!</f>
        <v>#REF!</v>
      </c>
      <c r="U14" s="72" t="e">
        <f>#REF!</f>
        <v>#REF!</v>
      </c>
      <c r="V14" s="72" t="e">
        <f>#REF!</f>
        <v>#REF!</v>
      </c>
    </row>
    <row r="15" spans="1:22" ht="25" hidden="1" customHeight="1">
      <c r="A15" s="64" t="e">
        <f>#REF!</f>
        <v>#REF!</v>
      </c>
      <c r="B15" s="68" t="e">
        <f>#REF!</f>
        <v>#REF!</v>
      </c>
      <c r="C15" s="69" t="e">
        <f>#REF!</f>
        <v>#REF!</v>
      </c>
      <c r="D15" s="70" t="e">
        <f>#REF!</f>
        <v>#REF!</v>
      </c>
      <c r="E15" s="382" t="e">
        <f>#REF!</f>
        <v>#REF!</v>
      </c>
      <c r="F15" s="382"/>
      <c r="G15" s="382"/>
      <c r="H15" s="382"/>
      <c r="I15" s="383" t="e">
        <f>#REF!</f>
        <v>#REF!</v>
      </c>
      <c r="J15" s="383"/>
      <c r="K15" s="71" t="e">
        <f>#REF!</f>
        <v>#REF!</v>
      </c>
      <c r="L15" s="72" t="e">
        <f>#REF!</f>
        <v>#REF!</v>
      </c>
      <c r="M15" s="72" t="e">
        <f>#REF!</f>
        <v>#REF!</v>
      </c>
      <c r="N15" s="72" t="e">
        <f>#REF!</f>
        <v>#REF!</v>
      </c>
      <c r="O15" s="72" t="e">
        <f>#REF!</f>
        <v>#REF!</v>
      </c>
      <c r="P15" s="72" t="e">
        <f>#REF!</f>
        <v>#REF!</v>
      </c>
      <c r="Q15" s="72" t="e">
        <f>#REF!</f>
        <v>#REF!</v>
      </c>
      <c r="R15" s="72" t="e">
        <f>#REF!</f>
        <v>#REF!</v>
      </c>
      <c r="S15" s="72" t="e">
        <f>#REF!</f>
        <v>#REF!</v>
      </c>
      <c r="T15" s="72" t="e">
        <f>#REF!</f>
        <v>#REF!</v>
      </c>
      <c r="U15" s="72" t="e">
        <f>#REF!</f>
        <v>#REF!</v>
      </c>
      <c r="V15" s="72" t="e">
        <f>#REF!</f>
        <v>#REF!</v>
      </c>
    </row>
    <row r="16" spans="1:22" ht="25" hidden="1" customHeight="1">
      <c r="A16" s="64" t="e">
        <f>#REF!</f>
        <v>#REF!</v>
      </c>
      <c r="B16" s="68" t="e">
        <f>#REF!</f>
        <v>#REF!</v>
      </c>
      <c r="C16" s="69" t="e">
        <f>#REF!</f>
        <v>#REF!</v>
      </c>
      <c r="D16" s="70" t="e">
        <f>#REF!</f>
        <v>#REF!</v>
      </c>
      <c r="E16" s="382" t="e">
        <f>#REF!</f>
        <v>#REF!</v>
      </c>
      <c r="F16" s="382"/>
      <c r="G16" s="382"/>
      <c r="H16" s="382"/>
      <c r="I16" s="383" t="e">
        <f>#REF!</f>
        <v>#REF!</v>
      </c>
      <c r="J16" s="383"/>
      <c r="K16" s="71" t="e">
        <f>#REF!</f>
        <v>#REF!</v>
      </c>
      <c r="L16" s="72" t="e">
        <f>#REF!</f>
        <v>#REF!</v>
      </c>
      <c r="M16" s="72" t="e">
        <f>#REF!</f>
        <v>#REF!</v>
      </c>
      <c r="N16" s="72" t="e">
        <f>#REF!</f>
        <v>#REF!</v>
      </c>
      <c r="O16" s="72" t="e">
        <f>#REF!</f>
        <v>#REF!</v>
      </c>
      <c r="P16" s="72" t="e">
        <f>#REF!</f>
        <v>#REF!</v>
      </c>
      <c r="Q16" s="72" t="e">
        <f>#REF!</f>
        <v>#REF!</v>
      </c>
      <c r="R16" s="72" t="e">
        <f>#REF!</f>
        <v>#REF!</v>
      </c>
      <c r="S16" s="72" t="e">
        <f>#REF!</f>
        <v>#REF!</v>
      </c>
      <c r="T16" s="72" t="e">
        <f>#REF!</f>
        <v>#REF!</v>
      </c>
      <c r="U16" s="72" t="e">
        <f>#REF!</f>
        <v>#REF!</v>
      </c>
      <c r="V16" s="72" t="e">
        <f>#REF!</f>
        <v>#REF!</v>
      </c>
    </row>
    <row r="17" spans="1:22" ht="25" hidden="1" customHeight="1">
      <c r="A17" s="64" t="e">
        <f>#REF!</f>
        <v>#REF!</v>
      </c>
      <c r="B17" s="68" t="e">
        <f>#REF!</f>
        <v>#REF!</v>
      </c>
      <c r="C17" s="69" t="e">
        <f>#REF!</f>
        <v>#REF!</v>
      </c>
      <c r="D17" s="70" t="e">
        <f>#REF!</f>
        <v>#REF!</v>
      </c>
      <c r="E17" s="382" t="e">
        <f>#REF!</f>
        <v>#REF!</v>
      </c>
      <c r="F17" s="382"/>
      <c r="G17" s="382"/>
      <c r="H17" s="382"/>
      <c r="I17" s="383" t="e">
        <f>#REF!</f>
        <v>#REF!</v>
      </c>
      <c r="J17" s="383"/>
      <c r="K17" s="71" t="e">
        <f>#REF!</f>
        <v>#REF!</v>
      </c>
      <c r="L17" s="72" t="e">
        <f>#REF!</f>
        <v>#REF!</v>
      </c>
      <c r="M17" s="72" t="e">
        <f>#REF!</f>
        <v>#REF!</v>
      </c>
      <c r="N17" s="72" t="e">
        <f>#REF!</f>
        <v>#REF!</v>
      </c>
      <c r="O17" s="72" t="e">
        <f>#REF!</f>
        <v>#REF!</v>
      </c>
      <c r="P17" s="72" t="e">
        <f>#REF!</f>
        <v>#REF!</v>
      </c>
      <c r="Q17" s="72" t="e">
        <f>#REF!</f>
        <v>#REF!</v>
      </c>
      <c r="R17" s="72" t="e">
        <f>#REF!</f>
        <v>#REF!</v>
      </c>
      <c r="S17" s="72" t="e">
        <f>#REF!</f>
        <v>#REF!</v>
      </c>
      <c r="T17" s="72" t="e">
        <f>#REF!</f>
        <v>#REF!</v>
      </c>
      <c r="U17" s="72" t="e">
        <f>#REF!</f>
        <v>#REF!</v>
      </c>
      <c r="V17" s="72" t="e">
        <f>#REF!</f>
        <v>#REF!</v>
      </c>
    </row>
    <row r="18" spans="1:22" ht="25" hidden="1" customHeight="1">
      <c r="A18" s="64" t="e">
        <f>#REF!</f>
        <v>#REF!</v>
      </c>
      <c r="B18" s="68" t="e">
        <f>#REF!</f>
        <v>#REF!</v>
      </c>
      <c r="C18" s="69" t="e">
        <f>#REF!</f>
        <v>#REF!</v>
      </c>
      <c r="D18" s="70" t="e">
        <f>#REF!</f>
        <v>#REF!</v>
      </c>
      <c r="E18" s="382" t="e">
        <f>#REF!</f>
        <v>#REF!</v>
      </c>
      <c r="F18" s="382"/>
      <c r="G18" s="382"/>
      <c r="H18" s="382"/>
      <c r="I18" s="383" t="e">
        <f>#REF!</f>
        <v>#REF!</v>
      </c>
      <c r="J18" s="383"/>
      <c r="K18" s="71" t="e">
        <f>#REF!</f>
        <v>#REF!</v>
      </c>
      <c r="L18" s="72" t="e">
        <f>#REF!</f>
        <v>#REF!</v>
      </c>
      <c r="M18" s="72" t="e">
        <f>#REF!</f>
        <v>#REF!</v>
      </c>
      <c r="N18" s="72" t="e">
        <f>#REF!</f>
        <v>#REF!</v>
      </c>
      <c r="O18" s="72" t="e">
        <f>#REF!</f>
        <v>#REF!</v>
      </c>
      <c r="P18" s="72" t="e">
        <f>#REF!</f>
        <v>#REF!</v>
      </c>
      <c r="Q18" s="72" t="e">
        <f>#REF!</f>
        <v>#REF!</v>
      </c>
      <c r="R18" s="72" t="e">
        <f>#REF!</f>
        <v>#REF!</v>
      </c>
      <c r="S18" s="72" t="e">
        <f>#REF!</f>
        <v>#REF!</v>
      </c>
      <c r="T18" s="72" t="e">
        <f>#REF!</f>
        <v>#REF!</v>
      </c>
      <c r="U18" s="72" t="e">
        <f>#REF!</f>
        <v>#REF!</v>
      </c>
      <c r="V18" s="72" t="e">
        <f>#REF!</f>
        <v>#REF!</v>
      </c>
    </row>
    <row r="19" spans="1:22" ht="25" hidden="1" customHeight="1">
      <c r="A19" s="64" t="e">
        <f>#REF!</f>
        <v>#REF!</v>
      </c>
      <c r="B19" s="68" t="e">
        <f>#REF!</f>
        <v>#REF!</v>
      </c>
      <c r="C19" s="69" t="e">
        <f>#REF!</f>
        <v>#REF!</v>
      </c>
      <c r="D19" s="70" t="e">
        <f>#REF!</f>
        <v>#REF!</v>
      </c>
      <c r="E19" s="382" t="e">
        <f>#REF!</f>
        <v>#REF!</v>
      </c>
      <c r="F19" s="382"/>
      <c r="G19" s="382"/>
      <c r="H19" s="382"/>
      <c r="I19" s="383" t="e">
        <f>#REF!</f>
        <v>#REF!</v>
      </c>
      <c r="J19" s="383"/>
      <c r="K19" s="71" t="e">
        <f>#REF!</f>
        <v>#REF!</v>
      </c>
      <c r="L19" s="72" t="e">
        <f>#REF!</f>
        <v>#REF!</v>
      </c>
      <c r="M19" s="72" t="e">
        <f>#REF!</f>
        <v>#REF!</v>
      </c>
      <c r="N19" s="72" t="e">
        <f>#REF!</f>
        <v>#REF!</v>
      </c>
      <c r="O19" s="72" t="e">
        <f>#REF!</f>
        <v>#REF!</v>
      </c>
      <c r="P19" s="72" t="e">
        <f>#REF!</f>
        <v>#REF!</v>
      </c>
      <c r="Q19" s="72" t="e">
        <f>#REF!</f>
        <v>#REF!</v>
      </c>
      <c r="R19" s="72" t="e">
        <f>#REF!</f>
        <v>#REF!</v>
      </c>
      <c r="S19" s="72" t="e">
        <f>#REF!</f>
        <v>#REF!</v>
      </c>
      <c r="T19" s="72" t="e">
        <f>#REF!</f>
        <v>#REF!</v>
      </c>
      <c r="U19" s="72" t="e">
        <f>#REF!</f>
        <v>#REF!</v>
      </c>
      <c r="V19" s="72" t="e">
        <f>#REF!</f>
        <v>#REF!</v>
      </c>
    </row>
    <row r="20" spans="1:22" ht="48" customHeight="1">
      <c r="B20" s="73" t="s">
        <v>10</v>
      </c>
      <c r="C20" s="73" t="s">
        <v>2</v>
      </c>
      <c r="D20" s="73" t="s">
        <v>12</v>
      </c>
      <c r="E20" s="409" t="s">
        <v>753</v>
      </c>
      <c r="F20" s="409"/>
      <c r="G20" s="409"/>
      <c r="H20" s="409"/>
      <c r="I20" s="410" t="s">
        <v>13</v>
      </c>
      <c r="J20" s="410"/>
      <c r="K20" s="73" t="s">
        <v>21</v>
      </c>
      <c r="L20" s="74">
        <v>28</v>
      </c>
      <c r="M20" s="74">
        <v>30</v>
      </c>
      <c r="N20" s="74">
        <v>32</v>
      </c>
      <c r="O20" s="74">
        <v>34</v>
      </c>
      <c r="P20" s="74">
        <v>36</v>
      </c>
      <c r="Q20" s="74">
        <v>38</v>
      </c>
      <c r="R20" s="74">
        <v>40</v>
      </c>
      <c r="S20" s="74">
        <v>42</v>
      </c>
      <c r="T20" s="74">
        <v>44</v>
      </c>
      <c r="U20" s="74">
        <v>46</v>
      </c>
      <c r="V20" s="74">
        <v>48</v>
      </c>
    </row>
    <row r="21" spans="1:22" ht="26.25" customHeight="1">
      <c r="A21" s="64" t="e">
        <f>#REF!</f>
        <v>#REF!</v>
      </c>
      <c r="B21" s="68" t="e">
        <f>#REF!</f>
        <v>#REF!</v>
      </c>
      <c r="C21" s="69" t="e">
        <f>#REF!</f>
        <v>#REF!</v>
      </c>
      <c r="D21" s="70" t="e">
        <f>#REF!</f>
        <v>#REF!</v>
      </c>
      <c r="E21" s="382" t="e">
        <f>#REF!</f>
        <v>#REF!</v>
      </c>
      <c r="F21" s="382"/>
      <c r="G21" s="382"/>
      <c r="H21" s="382"/>
      <c r="I21" s="383" t="e">
        <f>#REF!</f>
        <v>#REF!</v>
      </c>
      <c r="J21" s="383"/>
      <c r="K21" s="71" t="e">
        <f>#REF!</f>
        <v>#REF!</v>
      </c>
      <c r="L21" s="72" t="e">
        <f>#REF!</f>
        <v>#REF!</v>
      </c>
      <c r="M21" s="72" t="e">
        <f>#REF!</f>
        <v>#REF!</v>
      </c>
      <c r="N21" s="72" t="e">
        <f>#REF!</f>
        <v>#REF!</v>
      </c>
      <c r="O21" s="72" t="e">
        <f>#REF!</f>
        <v>#REF!</v>
      </c>
      <c r="P21" s="72" t="e">
        <f>#REF!</f>
        <v>#REF!</v>
      </c>
      <c r="Q21" s="72" t="e">
        <f>#REF!</f>
        <v>#REF!</v>
      </c>
      <c r="R21" s="72" t="e">
        <f>#REF!</f>
        <v>#REF!</v>
      </c>
      <c r="S21" s="72" t="e">
        <f>#REF!</f>
        <v>#REF!</v>
      </c>
      <c r="T21" s="72" t="e">
        <f>#REF!</f>
        <v>#REF!</v>
      </c>
      <c r="U21" s="72" t="e">
        <f>#REF!</f>
        <v>#REF!</v>
      </c>
      <c r="V21" s="72" t="e">
        <f>#REF!</f>
        <v>#REF!</v>
      </c>
    </row>
    <row r="22" spans="1:22" ht="25" customHeight="1">
      <c r="A22" s="64" t="e">
        <f>#REF!</f>
        <v>#REF!</v>
      </c>
      <c r="B22" s="68" t="e">
        <f>#REF!</f>
        <v>#REF!</v>
      </c>
      <c r="C22" s="69" t="e">
        <f>#REF!</f>
        <v>#REF!</v>
      </c>
      <c r="D22" s="70" t="e">
        <f>#REF!</f>
        <v>#REF!</v>
      </c>
      <c r="E22" s="382" t="e">
        <f>#REF!</f>
        <v>#REF!</v>
      </c>
      <c r="F22" s="382"/>
      <c r="G22" s="382"/>
      <c r="H22" s="382"/>
      <c r="I22" s="383" t="e">
        <f>#REF!</f>
        <v>#REF!</v>
      </c>
      <c r="J22" s="383"/>
      <c r="K22" s="71" t="e">
        <f>#REF!</f>
        <v>#REF!</v>
      </c>
      <c r="L22" s="72" t="e">
        <f>#REF!</f>
        <v>#REF!</v>
      </c>
      <c r="M22" s="72" t="e">
        <f>#REF!</f>
        <v>#REF!</v>
      </c>
      <c r="N22" s="72" t="e">
        <f>#REF!</f>
        <v>#REF!</v>
      </c>
      <c r="O22" s="72" t="e">
        <f>#REF!</f>
        <v>#REF!</v>
      </c>
      <c r="P22" s="72" t="e">
        <f>#REF!</f>
        <v>#REF!</v>
      </c>
      <c r="Q22" s="72" t="e">
        <f>#REF!</f>
        <v>#REF!</v>
      </c>
      <c r="R22" s="72" t="e">
        <f>#REF!</f>
        <v>#REF!</v>
      </c>
      <c r="S22" s="72" t="e">
        <f>#REF!</f>
        <v>#REF!</v>
      </c>
      <c r="T22" s="72" t="e">
        <f>#REF!</f>
        <v>#REF!</v>
      </c>
      <c r="U22" s="72" t="e">
        <f>#REF!</f>
        <v>#REF!</v>
      </c>
      <c r="V22" s="72" t="e">
        <f>#REF!</f>
        <v>#REF!</v>
      </c>
    </row>
    <row r="23" spans="1:22" ht="25" customHeight="1">
      <c r="A23" s="64" t="e">
        <f>#REF!</f>
        <v>#REF!</v>
      </c>
      <c r="B23" s="68" t="e">
        <f>#REF!</f>
        <v>#REF!</v>
      </c>
      <c r="C23" s="69" t="e">
        <f>#REF!</f>
        <v>#REF!</v>
      </c>
      <c r="D23" s="70" t="e">
        <f>#REF!</f>
        <v>#REF!</v>
      </c>
      <c r="E23" s="382" t="e">
        <f>#REF!</f>
        <v>#REF!</v>
      </c>
      <c r="F23" s="382"/>
      <c r="G23" s="382"/>
      <c r="H23" s="382"/>
      <c r="I23" s="383" t="e">
        <f>#REF!</f>
        <v>#REF!</v>
      </c>
      <c r="J23" s="383"/>
      <c r="K23" s="71" t="e">
        <f>#REF!</f>
        <v>#REF!</v>
      </c>
      <c r="L23" s="72" t="e">
        <f>#REF!</f>
        <v>#REF!</v>
      </c>
      <c r="M23" s="72" t="e">
        <f>#REF!</f>
        <v>#REF!</v>
      </c>
      <c r="N23" s="72" t="e">
        <f>#REF!</f>
        <v>#REF!</v>
      </c>
      <c r="O23" s="72" t="e">
        <f>#REF!</f>
        <v>#REF!</v>
      </c>
      <c r="P23" s="72" t="e">
        <f>#REF!</f>
        <v>#REF!</v>
      </c>
      <c r="Q23" s="72" t="e">
        <f>#REF!</f>
        <v>#REF!</v>
      </c>
      <c r="R23" s="72" t="e">
        <f>#REF!</f>
        <v>#REF!</v>
      </c>
      <c r="S23" s="72" t="e">
        <f>#REF!</f>
        <v>#REF!</v>
      </c>
      <c r="T23" s="72" t="e">
        <f>#REF!</f>
        <v>#REF!</v>
      </c>
      <c r="U23" s="72" t="e">
        <f>#REF!</f>
        <v>#REF!</v>
      </c>
      <c r="V23" s="72" t="e">
        <f>#REF!</f>
        <v>#REF!</v>
      </c>
    </row>
    <row r="24" spans="1:22" ht="25" customHeight="1">
      <c r="A24" s="64" t="e">
        <f>#REF!</f>
        <v>#REF!</v>
      </c>
      <c r="B24" s="68" t="e">
        <f>#REF!</f>
        <v>#REF!</v>
      </c>
      <c r="C24" s="69" t="e">
        <f>#REF!</f>
        <v>#REF!</v>
      </c>
      <c r="D24" s="70" t="e">
        <f>#REF!</f>
        <v>#REF!</v>
      </c>
      <c r="E24" s="382" t="e">
        <f>#REF!</f>
        <v>#REF!</v>
      </c>
      <c r="F24" s="382"/>
      <c r="G24" s="382"/>
      <c r="H24" s="382"/>
      <c r="I24" s="383" t="e">
        <f>#REF!</f>
        <v>#REF!</v>
      </c>
      <c r="J24" s="383"/>
      <c r="K24" s="71" t="e">
        <f>#REF!</f>
        <v>#REF!</v>
      </c>
      <c r="L24" s="72" t="e">
        <f>#REF!</f>
        <v>#REF!</v>
      </c>
      <c r="M24" s="72" t="e">
        <f>#REF!</f>
        <v>#REF!</v>
      </c>
      <c r="N24" s="72" t="e">
        <f>#REF!</f>
        <v>#REF!</v>
      </c>
      <c r="O24" s="72" t="e">
        <f>#REF!</f>
        <v>#REF!</v>
      </c>
      <c r="P24" s="72" t="e">
        <f>#REF!</f>
        <v>#REF!</v>
      </c>
      <c r="Q24" s="72" t="e">
        <f>#REF!</f>
        <v>#REF!</v>
      </c>
      <c r="R24" s="72" t="e">
        <f>#REF!</f>
        <v>#REF!</v>
      </c>
      <c r="S24" s="72" t="e">
        <f>#REF!</f>
        <v>#REF!</v>
      </c>
      <c r="T24" s="72" t="e">
        <f>#REF!</f>
        <v>#REF!</v>
      </c>
      <c r="U24" s="72" t="e">
        <f>#REF!</f>
        <v>#REF!</v>
      </c>
      <c r="V24" s="72" t="e">
        <f>#REF!</f>
        <v>#REF!</v>
      </c>
    </row>
    <row r="25" spans="1:22" ht="25" customHeight="1">
      <c r="A25" s="64" t="e">
        <f>#REF!</f>
        <v>#REF!</v>
      </c>
      <c r="B25" s="68" t="e">
        <f>#REF!</f>
        <v>#REF!</v>
      </c>
      <c r="C25" s="69" t="e">
        <f>#REF!</f>
        <v>#REF!</v>
      </c>
      <c r="D25" s="70" t="e">
        <f>#REF!</f>
        <v>#REF!</v>
      </c>
      <c r="E25" s="382" t="e">
        <f>#REF!</f>
        <v>#REF!</v>
      </c>
      <c r="F25" s="382"/>
      <c r="G25" s="382"/>
      <c r="H25" s="382"/>
      <c r="I25" s="383" t="e">
        <f>#REF!</f>
        <v>#REF!</v>
      </c>
      <c r="J25" s="383"/>
      <c r="K25" s="71" t="e">
        <f>#REF!</f>
        <v>#REF!</v>
      </c>
      <c r="L25" s="72" t="e">
        <f>#REF!</f>
        <v>#REF!</v>
      </c>
      <c r="M25" s="72" t="e">
        <f>#REF!</f>
        <v>#REF!</v>
      </c>
      <c r="N25" s="72" t="e">
        <f>#REF!</f>
        <v>#REF!</v>
      </c>
      <c r="O25" s="72" t="e">
        <f>#REF!</f>
        <v>#REF!</v>
      </c>
      <c r="P25" s="72" t="e">
        <f>#REF!</f>
        <v>#REF!</v>
      </c>
      <c r="Q25" s="72" t="e">
        <f>#REF!</f>
        <v>#REF!</v>
      </c>
      <c r="R25" s="72" t="e">
        <f>#REF!</f>
        <v>#REF!</v>
      </c>
      <c r="S25" s="72" t="e">
        <f>#REF!</f>
        <v>#REF!</v>
      </c>
      <c r="T25" s="72" t="e">
        <f>#REF!</f>
        <v>#REF!</v>
      </c>
      <c r="U25" s="72" t="e">
        <f>#REF!</f>
        <v>#REF!</v>
      </c>
      <c r="V25" s="72" t="e">
        <f>#REF!</f>
        <v>#REF!</v>
      </c>
    </row>
    <row r="26" spans="1:22" ht="25" customHeight="1">
      <c r="A26" s="64" t="e">
        <f>#REF!</f>
        <v>#REF!</v>
      </c>
      <c r="B26" s="68" t="e">
        <f>#REF!</f>
        <v>#REF!</v>
      </c>
      <c r="C26" s="69" t="e">
        <f>#REF!</f>
        <v>#REF!</v>
      </c>
      <c r="D26" s="70" t="e">
        <f>#REF!</f>
        <v>#REF!</v>
      </c>
      <c r="E26" s="382" t="e">
        <f>#REF!</f>
        <v>#REF!</v>
      </c>
      <c r="F26" s="382"/>
      <c r="G26" s="382"/>
      <c r="H26" s="382"/>
      <c r="I26" s="383" t="e">
        <f>#REF!</f>
        <v>#REF!</v>
      </c>
      <c r="J26" s="383"/>
      <c r="K26" s="71" t="e">
        <f>#REF!</f>
        <v>#REF!</v>
      </c>
      <c r="L26" s="72" t="e">
        <f>#REF!</f>
        <v>#REF!</v>
      </c>
      <c r="M26" s="72" t="e">
        <f>#REF!</f>
        <v>#REF!</v>
      </c>
      <c r="N26" s="72" t="e">
        <f>#REF!</f>
        <v>#REF!</v>
      </c>
      <c r="O26" s="72" t="e">
        <f>#REF!</f>
        <v>#REF!</v>
      </c>
      <c r="P26" s="72" t="e">
        <f>#REF!</f>
        <v>#REF!</v>
      </c>
      <c r="Q26" s="72" t="e">
        <f>#REF!</f>
        <v>#REF!</v>
      </c>
      <c r="R26" s="72" t="e">
        <f>#REF!</f>
        <v>#REF!</v>
      </c>
      <c r="S26" s="72" t="e">
        <f>#REF!</f>
        <v>#REF!</v>
      </c>
      <c r="T26" s="72" t="e">
        <f>#REF!</f>
        <v>#REF!</v>
      </c>
      <c r="U26" s="72" t="e">
        <f>#REF!</f>
        <v>#REF!</v>
      </c>
      <c r="V26" s="72" t="e">
        <f>#REF!</f>
        <v>#REF!</v>
      </c>
    </row>
    <row r="27" spans="1:22" ht="25" hidden="1" customHeight="1">
      <c r="A27" s="64" t="e">
        <f>#REF!</f>
        <v>#REF!</v>
      </c>
      <c r="B27" s="68" t="e">
        <f>#REF!</f>
        <v>#REF!</v>
      </c>
      <c r="C27" s="69" t="e">
        <f>#REF!</f>
        <v>#REF!</v>
      </c>
      <c r="D27" s="70" t="e">
        <f>#REF!</f>
        <v>#REF!</v>
      </c>
      <c r="E27" s="382" t="e">
        <f>#REF!</f>
        <v>#REF!</v>
      </c>
      <c r="F27" s="382"/>
      <c r="G27" s="382"/>
      <c r="H27" s="382"/>
      <c r="I27" s="383" t="e">
        <f>#REF!</f>
        <v>#REF!</v>
      </c>
      <c r="J27" s="383"/>
      <c r="K27" s="71" t="e">
        <f>#REF!</f>
        <v>#REF!</v>
      </c>
      <c r="L27" s="72" t="e">
        <f>#REF!</f>
        <v>#REF!</v>
      </c>
      <c r="M27" s="72" t="e">
        <f>#REF!</f>
        <v>#REF!</v>
      </c>
      <c r="N27" s="72" t="e">
        <f>#REF!</f>
        <v>#REF!</v>
      </c>
      <c r="O27" s="72" t="e">
        <f>#REF!</f>
        <v>#REF!</v>
      </c>
      <c r="P27" s="72" t="e">
        <f>#REF!</f>
        <v>#REF!</v>
      </c>
      <c r="Q27" s="72" t="e">
        <f>#REF!</f>
        <v>#REF!</v>
      </c>
      <c r="R27" s="72" t="e">
        <f>#REF!</f>
        <v>#REF!</v>
      </c>
      <c r="S27" s="72" t="e">
        <f>#REF!</f>
        <v>#REF!</v>
      </c>
      <c r="T27" s="72" t="e">
        <f>#REF!</f>
        <v>#REF!</v>
      </c>
      <c r="U27" s="72" t="e">
        <f>#REF!</f>
        <v>#REF!</v>
      </c>
      <c r="V27" s="72" t="e">
        <f>#REF!</f>
        <v>#REF!</v>
      </c>
    </row>
    <row r="28" spans="1:22" ht="25" hidden="1" customHeight="1">
      <c r="A28" s="64" t="e">
        <f>#REF!</f>
        <v>#REF!</v>
      </c>
      <c r="B28" s="68" t="e">
        <f>#REF!</f>
        <v>#REF!</v>
      </c>
      <c r="C28" s="69" t="e">
        <f>#REF!</f>
        <v>#REF!</v>
      </c>
      <c r="D28" s="70" t="e">
        <f>#REF!</f>
        <v>#REF!</v>
      </c>
      <c r="E28" s="382" t="e">
        <f>#REF!</f>
        <v>#REF!</v>
      </c>
      <c r="F28" s="382"/>
      <c r="G28" s="382"/>
      <c r="H28" s="382"/>
      <c r="I28" s="383" t="e">
        <f>#REF!</f>
        <v>#REF!</v>
      </c>
      <c r="J28" s="383"/>
      <c r="K28" s="71" t="e">
        <f>#REF!</f>
        <v>#REF!</v>
      </c>
      <c r="L28" s="72" t="e">
        <f>#REF!</f>
        <v>#REF!</v>
      </c>
      <c r="M28" s="72" t="e">
        <f>#REF!</f>
        <v>#REF!</v>
      </c>
      <c r="N28" s="72" t="e">
        <f>#REF!</f>
        <v>#REF!</v>
      </c>
      <c r="O28" s="72" t="e">
        <f>#REF!</f>
        <v>#REF!</v>
      </c>
      <c r="P28" s="72" t="e">
        <f>#REF!</f>
        <v>#REF!</v>
      </c>
      <c r="Q28" s="72" t="e">
        <f>#REF!</f>
        <v>#REF!</v>
      </c>
      <c r="R28" s="72" t="e">
        <f>#REF!</f>
        <v>#REF!</v>
      </c>
      <c r="S28" s="72" t="e">
        <f>#REF!</f>
        <v>#REF!</v>
      </c>
      <c r="T28" s="72" t="e">
        <f>#REF!</f>
        <v>#REF!</v>
      </c>
      <c r="U28" s="72" t="e">
        <f>#REF!</f>
        <v>#REF!</v>
      </c>
      <c r="V28" s="72" t="e">
        <f>#REF!</f>
        <v>#REF!</v>
      </c>
    </row>
    <row r="29" spans="1:22" ht="25" hidden="1" customHeight="1">
      <c r="A29" s="64" t="e">
        <f>#REF!</f>
        <v>#REF!</v>
      </c>
      <c r="B29" s="68" t="e">
        <f>#REF!</f>
        <v>#REF!</v>
      </c>
      <c r="C29" s="69" t="e">
        <f>#REF!</f>
        <v>#REF!</v>
      </c>
      <c r="D29" s="70" t="e">
        <f>#REF!</f>
        <v>#REF!</v>
      </c>
      <c r="E29" s="382" t="e">
        <f>#REF!</f>
        <v>#REF!</v>
      </c>
      <c r="F29" s="382"/>
      <c r="G29" s="382"/>
      <c r="H29" s="382"/>
      <c r="I29" s="383" t="e">
        <f>#REF!</f>
        <v>#REF!</v>
      </c>
      <c r="J29" s="383"/>
      <c r="K29" s="71" t="e">
        <f>#REF!</f>
        <v>#REF!</v>
      </c>
      <c r="L29" s="72" t="e">
        <f>#REF!</f>
        <v>#REF!</v>
      </c>
      <c r="M29" s="72" t="e">
        <f>#REF!</f>
        <v>#REF!</v>
      </c>
      <c r="N29" s="72" t="e">
        <f>#REF!</f>
        <v>#REF!</v>
      </c>
      <c r="O29" s="72" t="e">
        <f>#REF!</f>
        <v>#REF!</v>
      </c>
      <c r="P29" s="72" t="e">
        <f>#REF!</f>
        <v>#REF!</v>
      </c>
      <c r="Q29" s="72" t="e">
        <f>#REF!</f>
        <v>#REF!</v>
      </c>
      <c r="R29" s="72" t="e">
        <f>#REF!</f>
        <v>#REF!</v>
      </c>
      <c r="S29" s="72" t="e">
        <f>#REF!</f>
        <v>#REF!</v>
      </c>
      <c r="T29" s="72" t="e">
        <f>#REF!</f>
        <v>#REF!</v>
      </c>
      <c r="U29" s="72" t="e">
        <f>#REF!</f>
        <v>#REF!</v>
      </c>
      <c r="V29" s="72" t="e">
        <f>#REF!</f>
        <v>#REF!</v>
      </c>
    </row>
    <row r="30" spans="1:22" ht="25" hidden="1" customHeight="1">
      <c r="A30" s="64" t="e">
        <f>#REF!</f>
        <v>#REF!</v>
      </c>
      <c r="B30" s="68" t="e">
        <f>#REF!</f>
        <v>#REF!</v>
      </c>
      <c r="C30" s="69" t="e">
        <f>#REF!</f>
        <v>#REF!</v>
      </c>
      <c r="D30" s="70" t="e">
        <f>#REF!</f>
        <v>#REF!</v>
      </c>
      <c r="E30" s="382" t="e">
        <f>#REF!</f>
        <v>#REF!</v>
      </c>
      <c r="F30" s="382"/>
      <c r="G30" s="382"/>
      <c r="H30" s="382"/>
      <c r="I30" s="383" t="e">
        <f>#REF!</f>
        <v>#REF!</v>
      </c>
      <c r="J30" s="383"/>
      <c r="K30" s="71" t="e">
        <f>#REF!</f>
        <v>#REF!</v>
      </c>
      <c r="L30" s="72" t="e">
        <f>#REF!</f>
        <v>#REF!</v>
      </c>
      <c r="M30" s="72" t="e">
        <f>#REF!</f>
        <v>#REF!</v>
      </c>
      <c r="N30" s="72" t="e">
        <f>#REF!</f>
        <v>#REF!</v>
      </c>
      <c r="O30" s="72" t="e">
        <f>#REF!</f>
        <v>#REF!</v>
      </c>
      <c r="P30" s="72" t="e">
        <f>#REF!</f>
        <v>#REF!</v>
      </c>
      <c r="Q30" s="72" t="e">
        <f>#REF!</f>
        <v>#REF!</v>
      </c>
      <c r="R30" s="72" t="e">
        <f>#REF!</f>
        <v>#REF!</v>
      </c>
      <c r="S30" s="72" t="e">
        <f>#REF!</f>
        <v>#REF!</v>
      </c>
      <c r="T30" s="72" t="e">
        <f>#REF!</f>
        <v>#REF!</v>
      </c>
      <c r="U30" s="72" t="e">
        <f>#REF!</f>
        <v>#REF!</v>
      </c>
      <c r="V30" s="72" t="e">
        <f>#REF!</f>
        <v>#REF!</v>
      </c>
    </row>
    <row r="31" spans="1:22" ht="25" hidden="1" customHeight="1">
      <c r="A31" s="64" t="e">
        <f>#REF!</f>
        <v>#REF!</v>
      </c>
      <c r="B31" s="68" t="e">
        <f>#REF!</f>
        <v>#REF!</v>
      </c>
      <c r="C31" s="69" t="e">
        <f>#REF!</f>
        <v>#REF!</v>
      </c>
      <c r="D31" s="70" t="e">
        <f>#REF!</f>
        <v>#REF!</v>
      </c>
      <c r="E31" s="382" t="e">
        <f>#REF!</f>
        <v>#REF!</v>
      </c>
      <c r="F31" s="382"/>
      <c r="G31" s="382"/>
      <c r="H31" s="382"/>
      <c r="I31" s="383" t="e">
        <f>#REF!</f>
        <v>#REF!</v>
      </c>
      <c r="J31" s="383"/>
      <c r="K31" s="71" t="e">
        <f>#REF!</f>
        <v>#REF!</v>
      </c>
      <c r="L31" s="72" t="e">
        <f>#REF!</f>
        <v>#REF!</v>
      </c>
      <c r="M31" s="72" t="e">
        <f>#REF!</f>
        <v>#REF!</v>
      </c>
      <c r="N31" s="72" t="e">
        <f>#REF!</f>
        <v>#REF!</v>
      </c>
      <c r="O31" s="72" t="e">
        <f>#REF!</f>
        <v>#REF!</v>
      </c>
      <c r="P31" s="72" t="e">
        <f>#REF!</f>
        <v>#REF!</v>
      </c>
      <c r="Q31" s="72" t="e">
        <f>#REF!</f>
        <v>#REF!</v>
      </c>
      <c r="R31" s="72" t="e">
        <f>#REF!</f>
        <v>#REF!</v>
      </c>
      <c r="S31" s="72" t="e">
        <f>#REF!</f>
        <v>#REF!</v>
      </c>
      <c r="T31" s="72" t="e">
        <f>#REF!</f>
        <v>#REF!</v>
      </c>
      <c r="U31" s="72" t="e">
        <f>#REF!</f>
        <v>#REF!</v>
      </c>
      <c r="V31" s="72" t="e">
        <f>#REF!</f>
        <v>#REF!</v>
      </c>
    </row>
    <row r="32" spans="1:22" ht="25" hidden="1" customHeight="1">
      <c r="A32" s="64" t="e">
        <f>#REF!</f>
        <v>#REF!</v>
      </c>
      <c r="B32" s="68" t="e">
        <f>#REF!</f>
        <v>#REF!</v>
      </c>
      <c r="C32" s="69" t="e">
        <f>#REF!</f>
        <v>#REF!</v>
      </c>
      <c r="D32" s="70" t="e">
        <f>#REF!</f>
        <v>#REF!</v>
      </c>
      <c r="E32" s="382" t="e">
        <f>#REF!</f>
        <v>#REF!</v>
      </c>
      <c r="F32" s="382"/>
      <c r="G32" s="382"/>
      <c r="H32" s="382"/>
      <c r="I32" s="383" t="e">
        <f>#REF!</f>
        <v>#REF!</v>
      </c>
      <c r="J32" s="383"/>
      <c r="K32" s="71" t="e">
        <f>#REF!</f>
        <v>#REF!</v>
      </c>
      <c r="L32" s="72" t="e">
        <f>#REF!</f>
        <v>#REF!</v>
      </c>
      <c r="M32" s="72" t="e">
        <f>#REF!</f>
        <v>#REF!</v>
      </c>
      <c r="N32" s="72" t="e">
        <f>#REF!</f>
        <v>#REF!</v>
      </c>
      <c r="O32" s="72" t="e">
        <f>#REF!</f>
        <v>#REF!</v>
      </c>
      <c r="P32" s="72" t="e">
        <f>#REF!</f>
        <v>#REF!</v>
      </c>
      <c r="Q32" s="72" t="e">
        <f>#REF!</f>
        <v>#REF!</v>
      </c>
      <c r="R32" s="72" t="e">
        <f>#REF!</f>
        <v>#REF!</v>
      </c>
      <c r="S32" s="72" t="e">
        <f>#REF!</f>
        <v>#REF!</v>
      </c>
      <c r="T32" s="72" t="e">
        <f>#REF!</f>
        <v>#REF!</v>
      </c>
      <c r="U32" s="72" t="e">
        <f>#REF!</f>
        <v>#REF!</v>
      </c>
      <c r="V32" s="72" t="e">
        <f>#REF!</f>
        <v>#REF!</v>
      </c>
    </row>
    <row r="33" spans="1:22" ht="25" hidden="1" customHeight="1">
      <c r="A33" s="64" t="e">
        <f>#REF!</f>
        <v>#REF!</v>
      </c>
      <c r="B33" s="68" t="e">
        <f>#REF!</f>
        <v>#REF!</v>
      </c>
      <c r="C33" s="69" t="e">
        <f>#REF!</f>
        <v>#REF!</v>
      </c>
      <c r="D33" s="70" t="e">
        <f>#REF!</f>
        <v>#REF!</v>
      </c>
      <c r="E33" s="382" t="e">
        <f>#REF!</f>
        <v>#REF!</v>
      </c>
      <c r="F33" s="382"/>
      <c r="G33" s="382"/>
      <c r="H33" s="382"/>
      <c r="I33" s="383" t="e">
        <f>#REF!</f>
        <v>#REF!</v>
      </c>
      <c r="J33" s="383"/>
      <c r="K33" s="71" t="e">
        <f>#REF!</f>
        <v>#REF!</v>
      </c>
      <c r="L33" s="72" t="e">
        <f>#REF!</f>
        <v>#REF!</v>
      </c>
      <c r="M33" s="72" t="e">
        <f>#REF!</f>
        <v>#REF!</v>
      </c>
      <c r="N33" s="72" t="e">
        <f>#REF!</f>
        <v>#REF!</v>
      </c>
      <c r="O33" s="72" t="e">
        <f>#REF!</f>
        <v>#REF!</v>
      </c>
      <c r="P33" s="72" t="e">
        <f>#REF!</f>
        <v>#REF!</v>
      </c>
      <c r="Q33" s="72" t="e">
        <f>#REF!</f>
        <v>#REF!</v>
      </c>
      <c r="R33" s="72" t="e">
        <f>#REF!</f>
        <v>#REF!</v>
      </c>
      <c r="S33" s="72" t="e">
        <f>#REF!</f>
        <v>#REF!</v>
      </c>
      <c r="T33" s="72" t="e">
        <f>#REF!</f>
        <v>#REF!</v>
      </c>
      <c r="U33" s="72" t="e">
        <f>#REF!</f>
        <v>#REF!</v>
      </c>
      <c r="V33" s="72" t="e">
        <f>#REF!</f>
        <v>#REF!</v>
      </c>
    </row>
    <row r="34" spans="1:22" ht="25" hidden="1" customHeight="1">
      <c r="A34" s="64" t="e">
        <f>#REF!</f>
        <v>#REF!</v>
      </c>
      <c r="B34" s="68" t="e">
        <f>#REF!</f>
        <v>#REF!</v>
      </c>
      <c r="C34" s="69" t="e">
        <f>#REF!</f>
        <v>#REF!</v>
      </c>
      <c r="D34" s="70" t="e">
        <f>#REF!</f>
        <v>#REF!</v>
      </c>
      <c r="E34" s="382" t="e">
        <f>#REF!</f>
        <v>#REF!</v>
      </c>
      <c r="F34" s="382"/>
      <c r="G34" s="382"/>
      <c r="H34" s="382"/>
      <c r="I34" s="383" t="e">
        <f>#REF!</f>
        <v>#REF!</v>
      </c>
      <c r="J34" s="383"/>
      <c r="K34" s="71" t="e">
        <f>#REF!</f>
        <v>#REF!</v>
      </c>
      <c r="L34" s="72" t="e">
        <f>#REF!</f>
        <v>#REF!</v>
      </c>
      <c r="M34" s="72" t="e">
        <f>#REF!</f>
        <v>#REF!</v>
      </c>
      <c r="N34" s="72" t="e">
        <f>#REF!</f>
        <v>#REF!</v>
      </c>
      <c r="O34" s="72" t="e">
        <f>#REF!</f>
        <v>#REF!</v>
      </c>
      <c r="P34" s="72" t="e">
        <f>#REF!</f>
        <v>#REF!</v>
      </c>
      <c r="Q34" s="72" t="e">
        <f>#REF!</f>
        <v>#REF!</v>
      </c>
      <c r="R34" s="72" t="e">
        <f>#REF!</f>
        <v>#REF!</v>
      </c>
      <c r="S34" s="72" t="e">
        <f>#REF!</f>
        <v>#REF!</v>
      </c>
      <c r="T34" s="72" t="e">
        <f>#REF!</f>
        <v>#REF!</v>
      </c>
      <c r="U34" s="72" t="e">
        <f>#REF!</f>
        <v>#REF!</v>
      </c>
      <c r="V34" s="72" t="e">
        <f>#REF!</f>
        <v>#REF!</v>
      </c>
    </row>
    <row r="35" spans="1:22" ht="25" hidden="1" customHeight="1">
      <c r="A35" s="64" t="e">
        <f>#REF!</f>
        <v>#REF!</v>
      </c>
      <c r="B35" s="68" t="e">
        <f>#REF!</f>
        <v>#REF!</v>
      </c>
      <c r="C35" s="69" t="e">
        <f>#REF!</f>
        <v>#REF!</v>
      </c>
      <c r="D35" s="70" t="e">
        <f>#REF!</f>
        <v>#REF!</v>
      </c>
      <c r="E35" s="382" t="e">
        <f>#REF!</f>
        <v>#REF!</v>
      </c>
      <c r="F35" s="382"/>
      <c r="G35" s="382"/>
      <c r="H35" s="382"/>
      <c r="I35" s="383" t="e">
        <f>#REF!</f>
        <v>#REF!</v>
      </c>
      <c r="J35" s="383"/>
      <c r="K35" s="71" t="e">
        <f>#REF!</f>
        <v>#REF!</v>
      </c>
      <c r="L35" s="72" t="e">
        <f>#REF!</f>
        <v>#REF!</v>
      </c>
      <c r="M35" s="72" t="e">
        <f>#REF!</f>
        <v>#REF!</v>
      </c>
      <c r="N35" s="72" t="e">
        <f>#REF!</f>
        <v>#REF!</v>
      </c>
      <c r="O35" s="72" t="e">
        <f>#REF!</f>
        <v>#REF!</v>
      </c>
      <c r="P35" s="72" t="e">
        <f>#REF!</f>
        <v>#REF!</v>
      </c>
      <c r="Q35" s="72" t="e">
        <f>#REF!</f>
        <v>#REF!</v>
      </c>
      <c r="R35" s="72" t="e">
        <f>#REF!</f>
        <v>#REF!</v>
      </c>
      <c r="S35" s="72" t="e">
        <f>#REF!</f>
        <v>#REF!</v>
      </c>
      <c r="T35" s="72" t="e">
        <f>#REF!</f>
        <v>#REF!</v>
      </c>
      <c r="U35" s="72" t="e">
        <f>#REF!</f>
        <v>#REF!</v>
      </c>
      <c r="V35" s="72" t="e">
        <f>#REF!</f>
        <v>#REF!</v>
      </c>
    </row>
    <row r="36" spans="1:22" s="102" customFormat="1" ht="13.5" customHeight="1">
      <c r="A36" s="101"/>
      <c r="B36" s="75"/>
      <c r="C36" s="76"/>
      <c r="D36" s="99"/>
      <c r="E36" s="411"/>
      <c r="F36" s="411"/>
      <c r="G36" s="411"/>
      <c r="H36" s="411"/>
      <c r="I36" s="411"/>
      <c r="J36" s="411"/>
      <c r="K36" s="77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</row>
    <row r="37" spans="1:22" ht="49.5" customHeight="1">
      <c r="B37" s="78" t="s">
        <v>10</v>
      </c>
      <c r="C37" s="78" t="s">
        <v>2</v>
      </c>
      <c r="D37" s="78" t="s">
        <v>12</v>
      </c>
      <c r="E37" s="412" t="s">
        <v>756</v>
      </c>
      <c r="F37" s="412"/>
      <c r="G37" s="412"/>
      <c r="H37" s="412"/>
      <c r="I37" s="413" t="s">
        <v>13</v>
      </c>
      <c r="J37" s="413"/>
      <c r="K37" s="78" t="s">
        <v>21</v>
      </c>
      <c r="L37" s="78" t="s">
        <v>498</v>
      </c>
      <c r="M37" s="78" t="s">
        <v>499</v>
      </c>
      <c r="N37" s="78" t="s">
        <v>500</v>
      </c>
      <c r="O37" s="78" t="s">
        <v>501</v>
      </c>
      <c r="P37" s="78" t="s">
        <v>502</v>
      </c>
      <c r="Q37" s="78" t="s">
        <v>503</v>
      </c>
      <c r="R37" s="78" t="s">
        <v>757</v>
      </c>
      <c r="S37" s="78" t="s">
        <v>758</v>
      </c>
      <c r="T37" s="78" t="s">
        <v>504</v>
      </c>
      <c r="U37" s="78" t="s">
        <v>505</v>
      </c>
      <c r="V37" s="78" t="s">
        <v>11</v>
      </c>
    </row>
    <row r="38" spans="1:22" ht="26.25" customHeight="1">
      <c r="A38" s="64" t="e">
        <f>#REF!</f>
        <v>#REF!</v>
      </c>
      <c r="B38" s="68" t="e">
        <f>#REF!</f>
        <v>#REF!</v>
      </c>
      <c r="C38" s="69" t="e">
        <f>#REF!</f>
        <v>#REF!</v>
      </c>
      <c r="D38" s="70" t="e">
        <f>#REF!</f>
        <v>#REF!</v>
      </c>
      <c r="E38" s="382" t="e">
        <f>#REF!</f>
        <v>#REF!</v>
      </c>
      <c r="F38" s="382"/>
      <c r="G38" s="382"/>
      <c r="H38" s="382"/>
      <c r="I38" s="383" t="e">
        <f>#REF!</f>
        <v>#REF!</v>
      </c>
      <c r="J38" s="383"/>
      <c r="K38" s="79" t="e">
        <f>#REF!</f>
        <v>#REF!</v>
      </c>
      <c r="L38" s="72" t="e">
        <f>#REF!</f>
        <v>#REF!</v>
      </c>
      <c r="M38" s="72" t="e">
        <f>#REF!</f>
        <v>#REF!</v>
      </c>
      <c r="N38" s="72" t="e">
        <f>#REF!</f>
        <v>#REF!</v>
      </c>
      <c r="O38" s="72" t="e">
        <f>#REF!</f>
        <v>#REF!</v>
      </c>
      <c r="P38" s="72" t="e">
        <f>#REF!</f>
        <v>#REF!</v>
      </c>
      <c r="Q38" s="72" t="e">
        <f>#REF!</f>
        <v>#REF!</v>
      </c>
      <c r="R38" s="72" t="e">
        <f>#REF!</f>
        <v>#REF!</v>
      </c>
      <c r="S38" s="72" t="e">
        <f>#REF!</f>
        <v>#REF!</v>
      </c>
      <c r="T38" s="72" t="e">
        <f>#REF!</f>
        <v>#REF!</v>
      </c>
      <c r="U38" s="72" t="e">
        <f>#REF!</f>
        <v>#REF!</v>
      </c>
      <c r="V38" s="72" t="e">
        <f>#REF!</f>
        <v>#REF!</v>
      </c>
    </row>
    <row r="39" spans="1:22" ht="25" customHeight="1">
      <c r="A39" s="64" t="e">
        <f>#REF!</f>
        <v>#REF!</v>
      </c>
      <c r="B39" s="68" t="e">
        <f>#REF!</f>
        <v>#REF!</v>
      </c>
      <c r="C39" s="69" t="e">
        <f>#REF!</f>
        <v>#REF!</v>
      </c>
      <c r="D39" s="70" t="e">
        <f>#REF!</f>
        <v>#REF!</v>
      </c>
      <c r="E39" s="382" t="e">
        <f>#REF!</f>
        <v>#REF!</v>
      </c>
      <c r="F39" s="382"/>
      <c r="G39" s="382"/>
      <c r="H39" s="382"/>
      <c r="I39" s="383" t="e">
        <f>#REF!</f>
        <v>#REF!</v>
      </c>
      <c r="J39" s="383"/>
      <c r="K39" s="79" t="e">
        <f>#REF!</f>
        <v>#REF!</v>
      </c>
      <c r="L39" s="72" t="e">
        <f>#REF!</f>
        <v>#REF!</v>
      </c>
      <c r="M39" s="72" t="e">
        <f>#REF!</f>
        <v>#REF!</v>
      </c>
      <c r="N39" s="72" t="e">
        <f>#REF!</f>
        <v>#REF!</v>
      </c>
      <c r="O39" s="72" t="e">
        <f>#REF!</f>
        <v>#REF!</v>
      </c>
      <c r="P39" s="72" t="e">
        <f>#REF!</f>
        <v>#REF!</v>
      </c>
      <c r="Q39" s="72" t="e">
        <f>#REF!</f>
        <v>#REF!</v>
      </c>
      <c r="R39" s="72" t="e">
        <f>#REF!</f>
        <v>#REF!</v>
      </c>
      <c r="S39" s="72" t="e">
        <f>#REF!</f>
        <v>#REF!</v>
      </c>
      <c r="T39" s="72" t="e">
        <f>#REF!</f>
        <v>#REF!</v>
      </c>
      <c r="U39" s="72" t="e">
        <f>#REF!</f>
        <v>#REF!</v>
      </c>
      <c r="V39" s="72" t="e">
        <f>#REF!</f>
        <v>#REF!</v>
      </c>
    </row>
    <row r="40" spans="1:22" ht="25" customHeight="1">
      <c r="A40" s="64" t="e">
        <f>#REF!</f>
        <v>#REF!</v>
      </c>
      <c r="B40" s="68" t="e">
        <f>#REF!</f>
        <v>#REF!</v>
      </c>
      <c r="C40" s="69" t="e">
        <f>#REF!</f>
        <v>#REF!</v>
      </c>
      <c r="D40" s="70" t="e">
        <f>#REF!</f>
        <v>#REF!</v>
      </c>
      <c r="E40" s="382" t="e">
        <f>#REF!</f>
        <v>#REF!</v>
      </c>
      <c r="F40" s="382"/>
      <c r="G40" s="382"/>
      <c r="H40" s="382"/>
      <c r="I40" s="383" t="e">
        <f>#REF!</f>
        <v>#REF!</v>
      </c>
      <c r="J40" s="383"/>
      <c r="K40" s="79" t="e">
        <f>#REF!</f>
        <v>#REF!</v>
      </c>
      <c r="L40" s="72" t="e">
        <f>#REF!</f>
        <v>#REF!</v>
      </c>
      <c r="M40" s="72" t="e">
        <f>#REF!</f>
        <v>#REF!</v>
      </c>
      <c r="N40" s="72" t="e">
        <f>#REF!</f>
        <v>#REF!</v>
      </c>
      <c r="O40" s="72" t="e">
        <f>#REF!</f>
        <v>#REF!</v>
      </c>
      <c r="P40" s="72" t="e">
        <f>#REF!</f>
        <v>#REF!</v>
      </c>
      <c r="Q40" s="72" t="e">
        <f>#REF!</f>
        <v>#REF!</v>
      </c>
      <c r="R40" s="72" t="e">
        <f>#REF!</f>
        <v>#REF!</v>
      </c>
      <c r="S40" s="72" t="e">
        <f>#REF!</f>
        <v>#REF!</v>
      </c>
      <c r="T40" s="72" t="e">
        <f>#REF!</f>
        <v>#REF!</v>
      </c>
      <c r="U40" s="72" t="e">
        <f>#REF!</f>
        <v>#REF!</v>
      </c>
      <c r="V40" s="72" t="e">
        <f>#REF!</f>
        <v>#REF!</v>
      </c>
    </row>
    <row r="41" spans="1:22" ht="25" customHeight="1">
      <c r="A41" s="64" t="e">
        <f>#REF!</f>
        <v>#REF!</v>
      </c>
      <c r="B41" s="68" t="e">
        <f>#REF!</f>
        <v>#REF!</v>
      </c>
      <c r="C41" s="69" t="e">
        <f>#REF!</f>
        <v>#REF!</v>
      </c>
      <c r="D41" s="70" t="e">
        <f>#REF!</f>
        <v>#REF!</v>
      </c>
      <c r="E41" s="382" t="e">
        <f>#REF!</f>
        <v>#REF!</v>
      </c>
      <c r="F41" s="382"/>
      <c r="G41" s="382"/>
      <c r="H41" s="382"/>
      <c r="I41" s="383" t="e">
        <f>#REF!</f>
        <v>#REF!</v>
      </c>
      <c r="J41" s="383"/>
      <c r="K41" s="79" t="e">
        <f>#REF!</f>
        <v>#REF!</v>
      </c>
      <c r="L41" s="72" t="e">
        <f>#REF!</f>
        <v>#REF!</v>
      </c>
      <c r="M41" s="72" t="e">
        <f>#REF!</f>
        <v>#REF!</v>
      </c>
      <c r="N41" s="72" t="e">
        <f>#REF!</f>
        <v>#REF!</v>
      </c>
      <c r="O41" s="72" t="e">
        <f>#REF!</f>
        <v>#REF!</v>
      </c>
      <c r="P41" s="72" t="e">
        <f>#REF!</f>
        <v>#REF!</v>
      </c>
      <c r="Q41" s="72" t="e">
        <f>#REF!</f>
        <v>#REF!</v>
      </c>
      <c r="R41" s="72" t="e">
        <f>#REF!</f>
        <v>#REF!</v>
      </c>
      <c r="S41" s="72" t="e">
        <f>#REF!</f>
        <v>#REF!</v>
      </c>
      <c r="T41" s="72" t="e">
        <f>#REF!</f>
        <v>#REF!</v>
      </c>
      <c r="U41" s="72" t="e">
        <f>#REF!</f>
        <v>#REF!</v>
      </c>
      <c r="V41" s="72" t="e">
        <f>#REF!</f>
        <v>#REF!</v>
      </c>
    </row>
    <row r="42" spans="1:22" ht="25" customHeight="1">
      <c r="A42" s="64" t="e">
        <f>#REF!</f>
        <v>#REF!</v>
      </c>
      <c r="B42" s="68" t="e">
        <f>#REF!</f>
        <v>#REF!</v>
      </c>
      <c r="C42" s="69" t="e">
        <f>#REF!</f>
        <v>#REF!</v>
      </c>
      <c r="D42" s="70" t="e">
        <f>#REF!</f>
        <v>#REF!</v>
      </c>
      <c r="E42" s="382" t="e">
        <f>#REF!</f>
        <v>#REF!</v>
      </c>
      <c r="F42" s="382"/>
      <c r="G42" s="382"/>
      <c r="H42" s="382"/>
      <c r="I42" s="383" t="e">
        <f>#REF!</f>
        <v>#REF!</v>
      </c>
      <c r="J42" s="383"/>
      <c r="K42" s="79" t="e">
        <f>#REF!</f>
        <v>#REF!</v>
      </c>
      <c r="L42" s="72" t="e">
        <f>#REF!</f>
        <v>#REF!</v>
      </c>
      <c r="M42" s="72" t="e">
        <f>#REF!</f>
        <v>#REF!</v>
      </c>
      <c r="N42" s="72" t="e">
        <f>#REF!</f>
        <v>#REF!</v>
      </c>
      <c r="O42" s="72" t="e">
        <f>#REF!</f>
        <v>#REF!</v>
      </c>
      <c r="P42" s="72" t="e">
        <f>#REF!</f>
        <v>#REF!</v>
      </c>
      <c r="Q42" s="72" t="e">
        <f>#REF!</f>
        <v>#REF!</v>
      </c>
      <c r="R42" s="72" t="e">
        <f>#REF!</f>
        <v>#REF!</v>
      </c>
      <c r="S42" s="72" t="e">
        <f>#REF!</f>
        <v>#REF!</v>
      </c>
      <c r="T42" s="72" t="e">
        <f>#REF!</f>
        <v>#REF!</v>
      </c>
      <c r="U42" s="72" t="e">
        <f>#REF!</f>
        <v>#REF!</v>
      </c>
      <c r="V42" s="72" t="e">
        <f>#REF!</f>
        <v>#REF!</v>
      </c>
    </row>
    <row r="43" spans="1:22" ht="25" customHeight="1">
      <c r="A43" s="64" t="e">
        <f>#REF!</f>
        <v>#REF!</v>
      </c>
      <c r="B43" s="68" t="e">
        <f>#REF!</f>
        <v>#REF!</v>
      </c>
      <c r="C43" s="69" t="e">
        <f>#REF!</f>
        <v>#REF!</v>
      </c>
      <c r="D43" s="70" t="e">
        <f>#REF!</f>
        <v>#REF!</v>
      </c>
      <c r="E43" s="382" t="e">
        <f>#REF!</f>
        <v>#REF!</v>
      </c>
      <c r="F43" s="382"/>
      <c r="G43" s="382"/>
      <c r="H43" s="382"/>
      <c r="I43" s="383" t="e">
        <f>#REF!</f>
        <v>#REF!</v>
      </c>
      <c r="J43" s="383"/>
      <c r="K43" s="79" t="e">
        <f>#REF!</f>
        <v>#REF!</v>
      </c>
      <c r="L43" s="72" t="e">
        <f>#REF!</f>
        <v>#REF!</v>
      </c>
      <c r="M43" s="72" t="e">
        <f>#REF!</f>
        <v>#REF!</v>
      </c>
      <c r="N43" s="72" t="e">
        <f>#REF!</f>
        <v>#REF!</v>
      </c>
      <c r="O43" s="72" t="e">
        <f>#REF!</f>
        <v>#REF!</v>
      </c>
      <c r="P43" s="72" t="e">
        <f>#REF!</f>
        <v>#REF!</v>
      </c>
      <c r="Q43" s="72" t="e">
        <f>#REF!</f>
        <v>#REF!</v>
      </c>
      <c r="R43" s="72" t="e">
        <f>#REF!</f>
        <v>#REF!</v>
      </c>
      <c r="S43" s="72" t="e">
        <f>#REF!</f>
        <v>#REF!</v>
      </c>
      <c r="T43" s="72" t="e">
        <f>#REF!</f>
        <v>#REF!</v>
      </c>
      <c r="U43" s="72" t="e">
        <f>#REF!</f>
        <v>#REF!</v>
      </c>
      <c r="V43" s="72" t="e">
        <f>#REF!</f>
        <v>#REF!</v>
      </c>
    </row>
    <row r="44" spans="1:22" ht="25" hidden="1" customHeight="1">
      <c r="A44" s="64" t="e">
        <f>#REF!</f>
        <v>#REF!</v>
      </c>
      <c r="B44" s="68" t="e">
        <f>#REF!</f>
        <v>#REF!</v>
      </c>
      <c r="C44" s="69" t="e">
        <f>#REF!</f>
        <v>#REF!</v>
      </c>
      <c r="D44" s="70" t="e">
        <f>#REF!</f>
        <v>#REF!</v>
      </c>
      <c r="E44" s="382" t="e">
        <f>#REF!</f>
        <v>#REF!</v>
      </c>
      <c r="F44" s="382"/>
      <c r="G44" s="382"/>
      <c r="H44" s="382"/>
      <c r="I44" s="383" t="e">
        <f>#REF!</f>
        <v>#REF!</v>
      </c>
      <c r="J44" s="383"/>
      <c r="K44" s="79" t="e">
        <f>#REF!</f>
        <v>#REF!</v>
      </c>
      <c r="L44" s="72" t="e">
        <f>#REF!</f>
        <v>#REF!</v>
      </c>
      <c r="M44" s="72" t="e">
        <f>#REF!</f>
        <v>#REF!</v>
      </c>
      <c r="N44" s="72" t="e">
        <f>#REF!</f>
        <v>#REF!</v>
      </c>
      <c r="O44" s="72" t="e">
        <f>#REF!</f>
        <v>#REF!</v>
      </c>
      <c r="P44" s="72" t="e">
        <f>#REF!</f>
        <v>#REF!</v>
      </c>
      <c r="Q44" s="72" t="e">
        <f>#REF!</f>
        <v>#REF!</v>
      </c>
      <c r="R44" s="72" t="e">
        <f>#REF!</f>
        <v>#REF!</v>
      </c>
      <c r="S44" s="72" t="e">
        <f>#REF!</f>
        <v>#REF!</v>
      </c>
      <c r="T44" s="72" t="e">
        <f>#REF!</f>
        <v>#REF!</v>
      </c>
      <c r="U44" s="72" t="e">
        <f>#REF!</f>
        <v>#REF!</v>
      </c>
      <c r="V44" s="72" t="e">
        <f>#REF!</f>
        <v>#REF!</v>
      </c>
    </row>
    <row r="45" spans="1:22" ht="25" hidden="1" customHeight="1">
      <c r="A45" s="64" t="e">
        <f>#REF!</f>
        <v>#REF!</v>
      </c>
      <c r="B45" s="68" t="e">
        <f>#REF!</f>
        <v>#REF!</v>
      </c>
      <c r="C45" s="69" t="e">
        <f>#REF!</f>
        <v>#REF!</v>
      </c>
      <c r="D45" s="70" t="e">
        <f>#REF!</f>
        <v>#REF!</v>
      </c>
      <c r="E45" s="382" t="e">
        <f>#REF!</f>
        <v>#REF!</v>
      </c>
      <c r="F45" s="382"/>
      <c r="G45" s="382"/>
      <c r="H45" s="382"/>
      <c r="I45" s="383" t="e">
        <f>#REF!</f>
        <v>#REF!</v>
      </c>
      <c r="J45" s="383"/>
      <c r="K45" s="79" t="e">
        <f>#REF!</f>
        <v>#REF!</v>
      </c>
      <c r="L45" s="72" t="e">
        <f>#REF!</f>
        <v>#REF!</v>
      </c>
      <c r="M45" s="72" t="e">
        <f>#REF!</f>
        <v>#REF!</v>
      </c>
      <c r="N45" s="72" t="e">
        <f>#REF!</f>
        <v>#REF!</v>
      </c>
      <c r="O45" s="72" t="e">
        <f>#REF!</f>
        <v>#REF!</v>
      </c>
      <c r="P45" s="72" t="e">
        <f>#REF!</f>
        <v>#REF!</v>
      </c>
      <c r="Q45" s="72" t="e">
        <f>#REF!</f>
        <v>#REF!</v>
      </c>
      <c r="R45" s="72" t="e">
        <f>#REF!</f>
        <v>#REF!</v>
      </c>
      <c r="S45" s="72" t="e">
        <f>#REF!</f>
        <v>#REF!</v>
      </c>
      <c r="T45" s="72" t="e">
        <f>#REF!</f>
        <v>#REF!</v>
      </c>
      <c r="U45" s="72" t="e">
        <f>#REF!</f>
        <v>#REF!</v>
      </c>
      <c r="V45" s="72" t="e">
        <f>#REF!</f>
        <v>#REF!</v>
      </c>
    </row>
    <row r="46" spans="1:22" ht="25" hidden="1" customHeight="1">
      <c r="A46" s="64" t="e">
        <f>#REF!</f>
        <v>#REF!</v>
      </c>
      <c r="B46" s="68" t="e">
        <f>#REF!</f>
        <v>#REF!</v>
      </c>
      <c r="C46" s="69" t="e">
        <f>#REF!</f>
        <v>#REF!</v>
      </c>
      <c r="D46" s="70" t="e">
        <f>#REF!</f>
        <v>#REF!</v>
      </c>
      <c r="E46" s="382" t="e">
        <f>#REF!</f>
        <v>#REF!</v>
      </c>
      <c r="F46" s="382"/>
      <c r="G46" s="382"/>
      <c r="H46" s="382"/>
      <c r="I46" s="383" t="e">
        <f>#REF!</f>
        <v>#REF!</v>
      </c>
      <c r="J46" s="383"/>
      <c r="K46" s="79" t="e">
        <f>#REF!</f>
        <v>#REF!</v>
      </c>
      <c r="L46" s="72" t="e">
        <f>#REF!</f>
        <v>#REF!</v>
      </c>
      <c r="M46" s="72" t="e">
        <f>#REF!</f>
        <v>#REF!</v>
      </c>
      <c r="N46" s="72" t="e">
        <f>#REF!</f>
        <v>#REF!</v>
      </c>
      <c r="O46" s="72" t="e">
        <f>#REF!</f>
        <v>#REF!</v>
      </c>
      <c r="P46" s="72" t="e">
        <f>#REF!</f>
        <v>#REF!</v>
      </c>
      <c r="Q46" s="72" t="e">
        <f>#REF!</f>
        <v>#REF!</v>
      </c>
      <c r="R46" s="72" t="e">
        <f>#REF!</f>
        <v>#REF!</v>
      </c>
      <c r="S46" s="72" t="e">
        <f>#REF!</f>
        <v>#REF!</v>
      </c>
      <c r="T46" s="72" t="e">
        <f>#REF!</f>
        <v>#REF!</v>
      </c>
      <c r="U46" s="72" t="e">
        <f>#REF!</f>
        <v>#REF!</v>
      </c>
      <c r="V46" s="72" t="e">
        <f>#REF!</f>
        <v>#REF!</v>
      </c>
    </row>
    <row r="47" spans="1:22" ht="25" hidden="1" customHeight="1">
      <c r="A47" s="64" t="e">
        <f>#REF!</f>
        <v>#REF!</v>
      </c>
      <c r="B47" s="68" t="e">
        <f>#REF!</f>
        <v>#REF!</v>
      </c>
      <c r="C47" s="69" t="e">
        <f>#REF!</f>
        <v>#REF!</v>
      </c>
      <c r="D47" s="70" t="e">
        <f>#REF!</f>
        <v>#REF!</v>
      </c>
      <c r="E47" s="382" t="e">
        <f>#REF!</f>
        <v>#REF!</v>
      </c>
      <c r="F47" s="382"/>
      <c r="G47" s="382"/>
      <c r="H47" s="382"/>
      <c r="I47" s="383" t="e">
        <f>#REF!</f>
        <v>#REF!</v>
      </c>
      <c r="J47" s="383"/>
      <c r="K47" s="79" t="e">
        <f>#REF!</f>
        <v>#REF!</v>
      </c>
      <c r="L47" s="72" t="e">
        <f>#REF!</f>
        <v>#REF!</v>
      </c>
      <c r="M47" s="72" t="e">
        <f>#REF!</f>
        <v>#REF!</v>
      </c>
      <c r="N47" s="72" t="e">
        <f>#REF!</f>
        <v>#REF!</v>
      </c>
      <c r="O47" s="72" t="e">
        <f>#REF!</f>
        <v>#REF!</v>
      </c>
      <c r="P47" s="72" t="e">
        <f>#REF!</f>
        <v>#REF!</v>
      </c>
      <c r="Q47" s="72" t="e">
        <f>#REF!</f>
        <v>#REF!</v>
      </c>
      <c r="R47" s="72" t="e">
        <f>#REF!</f>
        <v>#REF!</v>
      </c>
      <c r="S47" s="72" t="e">
        <f>#REF!</f>
        <v>#REF!</v>
      </c>
      <c r="T47" s="72" t="e">
        <f>#REF!</f>
        <v>#REF!</v>
      </c>
      <c r="U47" s="72" t="e">
        <f>#REF!</f>
        <v>#REF!</v>
      </c>
      <c r="V47" s="72" t="e">
        <f>#REF!</f>
        <v>#REF!</v>
      </c>
    </row>
    <row r="48" spans="1:22" ht="25" hidden="1" customHeight="1">
      <c r="A48" s="64" t="e">
        <f>#REF!</f>
        <v>#REF!</v>
      </c>
      <c r="B48" s="68" t="e">
        <f>#REF!</f>
        <v>#REF!</v>
      </c>
      <c r="C48" s="69" t="e">
        <f>#REF!</f>
        <v>#REF!</v>
      </c>
      <c r="D48" s="70" t="e">
        <f>#REF!</f>
        <v>#REF!</v>
      </c>
      <c r="E48" s="382" t="e">
        <f>#REF!</f>
        <v>#REF!</v>
      </c>
      <c r="F48" s="382"/>
      <c r="G48" s="382"/>
      <c r="H48" s="382"/>
      <c r="I48" s="383" t="e">
        <f>#REF!</f>
        <v>#REF!</v>
      </c>
      <c r="J48" s="383"/>
      <c r="K48" s="79" t="e">
        <f>#REF!</f>
        <v>#REF!</v>
      </c>
      <c r="L48" s="72" t="e">
        <f>#REF!</f>
        <v>#REF!</v>
      </c>
      <c r="M48" s="72" t="e">
        <f>#REF!</f>
        <v>#REF!</v>
      </c>
      <c r="N48" s="72" t="e">
        <f>#REF!</f>
        <v>#REF!</v>
      </c>
      <c r="O48" s="72" t="e">
        <f>#REF!</f>
        <v>#REF!</v>
      </c>
      <c r="P48" s="72" t="e">
        <f>#REF!</f>
        <v>#REF!</v>
      </c>
      <c r="Q48" s="72" t="e">
        <f>#REF!</f>
        <v>#REF!</v>
      </c>
      <c r="R48" s="72" t="e">
        <f>#REF!</f>
        <v>#REF!</v>
      </c>
      <c r="S48" s="72" t="e">
        <f>#REF!</f>
        <v>#REF!</v>
      </c>
      <c r="T48" s="72" t="e">
        <f>#REF!</f>
        <v>#REF!</v>
      </c>
      <c r="U48" s="72" t="e">
        <f>#REF!</f>
        <v>#REF!</v>
      </c>
      <c r="V48" s="72" t="e">
        <f>#REF!</f>
        <v>#REF!</v>
      </c>
    </row>
    <row r="49" spans="1:22" ht="25" hidden="1" customHeight="1">
      <c r="A49" s="64" t="e">
        <f>#REF!</f>
        <v>#REF!</v>
      </c>
      <c r="B49" s="68" t="e">
        <f>#REF!</f>
        <v>#REF!</v>
      </c>
      <c r="C49" s="69" t="e">
        <f>#REF!</f>
        <v>#REF!</v>
      </c>
      <c r="D49" s="70" t="e">
        <f>#REF!</f>
        <v>#REF!</v>
      </c>
      <c r="E49" s="382" t="e">
        <f>#REF!</f>
        <v>#REF!</v>
      </c>
      <c r="F49" s="382"/>
      <c r="G49" s="382"/>
      <c r="H49" s="382"/>
      <c r="I49" s="383" t="e">
        <f>#REF!</f>
        <v>#REF!</v>
      </c>
      <c r="J49" s="383"/>
      <c r="K49" s="79" t="e">
        <f>#REF!</f>
        <v>#REF!</v>
      </c>
      <c r="L49" s="72" t="e">
        <f>#REF!</f>
        <v>#REF!</v>
      </c>
      <c r="M49" s="72" t="e">
        <f>#REF!</f>
        <v>#REF!</v>
      </c>
      <c r="N49" s="72" t="e">
        <f>#REF!</f>
        <v>#REF!</v>
      </c>
      <c r="O49" s="72" t="e">
        <f>#REF!</f>
        <v>#REF!</v>
      </c>
      <c r="P49" s="72" t="e">
        <f>#REF!</f>
        <v>#REF!</v>
      </c>
      <c r="Q49" s="72" t="e">
        <f>#REF!</f>
        <v>#REF!</v>
      </c>
      <c r="R49" s="72" t="e">
        <f>#REF!</f>
        <v>#REF!</v>
      </c>
      <c r="S49" s="72" t="e">
        <f>#REF!</f>
        <v>#REF!</v>
      </c>
      <c r="T49" s="72" t="e">
        <f>#REF!</f>
        <v>#REF!</v>
      </c>
      <c r="U49" s="72" t="e">
        <f>#REF!</f>
        <v>#REF!</v>
      </c>
      <c r="V49" s="72" t="e">
        <f>#REF!</f>
        <v>#REF!</v>
      </c>
    </row>
    <row r="50" spans="1:22" ht="25" hidden="1" customHeight="1">
      <c r="A50" s="64" t="e">
        <f>#REF!</f>
        <v>#REF!</v>
      </c>
      <c r="B50" s="68" t="e">
        <f>#REF!</f>
        <v>#REF!</v>
      </c>
      <c r="C50" s="69" t="e">
        <f>#REF!</f>
        <v>#REF!</v>
      </c>
      <c r="D50" s="70" t="e">
        <f>#REF!</f>
        <v>#REF!</v>
      </c>
      <c r="E50" s="382" t="e">
        <f>#REF!</f>
        <v>#REF!</v>
      </c>
      <c r="F50" s="382"/>
      <c r="G50" s="382"/>
      <c r="H50" s="382"/>
      <c r="I50" s="383" t="e">
        <f>#REF!</f>
        <v>#REF!</v>
      </c>
      <c r="J50" s="383"/>
      <c r="K50" s="79" t="e">
        <f>#REF!</f>
        <v>#REF!</v>
      </c>
      <c r="L50" s="72" t="e">
        <f>#REF!</f>
        <v>#REF!</v>
      </c>
      <c r="M50" s="72" t="e">
        <f>#REF!</f>
        <v>#REF!</v>
      </c>
      <c r="N50" s="72" t="e">
        <f>#REF!</f>
        <v>#REF!</v>
      </c>
      <c r="O50" s="72" t="e">
        <f>#REF!</f>
        <v>#REF!</v>
      </c>
      <c r="P50" s="72" t="e">
        <f>#REF!</f>
        <v>#REF!</v>
      </c>
      <c r="Q50" s="72" t="e">
        <f>#REF!</f>
        <v>#REF!</v>
      </c>
      <c r="R50" s="72" t="e">
        <f>#REF!</f>
        <v>#REF!</v>
      </c>
      <c r="S50" s="72" t="e">
        <f>#REF!</f>
        <v>#REF!</v>
      </c>
      <c r="T50" s="72" t="e">
        <f>#REF!</f>
        <v>#REF!</v>
      </c>
      <c r="U50" s="72" t="e">
        <f>#REF!</f>
        <v>#REF!</v>
      </c>
      <c r="V50" s="72" t="e">
        <f>#REF!</f>
        <v>#REF!</v>
      </c>
    </row>
    <row r="51" spans="1:22" ht="25" hidden="1" customHeight="1">
      <c r="A51" s="64" t="e">
        <f>#REF!</f>
        <v>#REF!</v>
      </c>
      <c r="B51" s="68" t="e">
        <f>#REF!</f>
        <v>#REF!</v>
      </c>
      <c r="C51" s="69" t="e">
        <f>#REF!</f>
        <v>#REF!</v>
      </c>
      <c r="D51" s="70" t="e">
        <f>#REF!</f>
        <v>#REF!</v>
      </c>
      <c r="E51" s="382" t="e">
        <f>#REF!</f>
        <v>#REF!</v>
      </c>
      <c r="F51" s="382"/>
      <c r="G51" s="382"/>
      <c r="H51" s="382"/>
      <c r="I51" s="383" t="e">
        <f>#REF!</f>
        <v>#REF!</v>
      </c>
      <c r="J51" s="383"/>
      <c r="K51" s="79" t="e">
        <f>#REF!</f>
        <v>#REF!</v>
      </c>
      <c r="L51" s="72" t="e">
        <f>#REF!</f>
        <v>#REF!</v>
      </c>
      <c r="M51" s="72" t="e">
        <f>#REF!</f>
        <v>#REF!</v>
      </c>
      <c r="N51" s="72" t="e">
        <f>#REF!</f>
        <v>#REF!</v>
      </c>
      <c r="O51" s="72" t="e">
        <f>#REF!</f>
        <v>#REF!</v>
      </c>
      <c r="P51" s="72" t="e">
        <f>#REF!</f>
        <v>#REF!</v>
      </c>
      <c r="Q51" s="72" t="e">
        <f>#REF!</f>
        <v>#REF!</v>
      </c>
      <c r="R51" s="72" t="e">
        <f>#REF!</f>
        <v>#REF!</v>
      </c>
      <c r="S51" s="72" t="e">
        <f>#REF!</f>
        <v>#REF!</v>
      </c>
      <c r="T51" s="72" t="e">
        <f>#REF!</f>
        <v>#REF!</v>
      </c>
      <c r="U51" s="72" t="e">
        <f>#REF!</f>
        <v>#REF!</v>
      </c>
      <c r="V51" s="72" t="e">
        <f>#REF!</f>
        <v>#REF!</v>
      </c>
    </row>
    <row r="52" spans="1:22" ht="25" hidden="1" customHeight="1">
      <c r="A52" s="64" t="e">
        <f>#REF!</f>
        <v>#REF!</v>
      </c>
      <c r="B52" s="68" t="e">
        <f>#REF!</f>
        <v>#REF!</v>
      </c>
      <c r="C52" s="69" t="e">
        <f>#REF!</f>
        <v>#REF!</v>
      </c>
      <c r="D52" s="70" t="e">
        <f>#REF!</f>
        <v>#REF!</v>
      </c>
      <c r="E52" s="382" t="e">
        <f>#REF!</f>
        <v>#REF!</v>
      </c>
      <c r="F52" s="382"/>
      <c r="G52" s="382"/>
      <c r="H52" s="382"/>
      <c r="I52" s="383" t="e">
        <f>#REF!</f>
        <v>#REF!</v>
      </c>
      <c r="J52" s="383"/>
      <c r="K52" s="79" t="e">
        <f>#REF!</f>
        <v>#REF!</v>
      </c>
      <c r="L52" s="72" t="e">
        <f>#REF!</f>
        <v>#REF!</v>
      </c>
      <c r="M52" s="72" t="e">
        <f>#REF!</f>
        <v>#REF!</v>
      </c>
      <c r="N52" s="72" t="e">
        <f>#REF!</f>
        <v>#REF!</v>
      </c>
      <c r="O52" s="72" t="e">
        <f>#REF!</f>
        <v>#REF!</v>
      </c>
      <c r="P52" s="72" t="e">
        <f>#REF!</f>
        <v>#REF!</v>
      </c>
      <c r="Q52" s="72" t="e">
        <f>#REF!</f>
        <v>#REF!</v>
      </c>
      <c r="R52" s="72" t="e">
        <f>#REF!</f>
        <v>#REF!</v>
      </c>
      <c r="S52" s="72" t="e">
        <f>#REF!</f>
        <v>#REF!</v>
      </c>
      <c r="T52" s="72" t="e">
        <f>#REF!</f>
        <v>#REF!</v>
      </c>
      <c r="U52" s="72" t="e">
        <f>#REF!</f>
        <v>#REF!</v>
      </c>
      <c r="V52" s="72" t="e">
        <f>#REF!</f>
        <v>#REF!</v>
      </c>
    </row>
    <row r="53" spans="1:22" ht="47.25" customHeight="1">
      <c r="B53" s="78" t="s">
        <v>10</v>
      </c>
      <c r="C53" s="78" t="s">
        <v>2</v>
      </c>
      <c r="D53" s="78" t="s">
        <v>12</v>
      </c>
      <c r="E53" s="412" t="s">
        <v>756</v>
      </c>
      <c r="F53" s="412"/>
      <c r="G53" s="412"/>
      <c r="H53" s="412"/>
      <c r="I53" s="413" t="s">
        <v>13</v>
      </c>
      <c r="J53" s="413"/>
      <c r="K53" s="78" t="s">
        <v>21</v>
      </c>
      <c r="L53" s="78">
        <v>3</v>
      </c>
      <c r="M53" s="78">
        <v>5</v>
      </c>
      <c r="N53" s="78">
        <v>7</v>
      </c>
      <c r="O53" s="78">
        <v>9</v>
      </c>
      <c r="P53" s="78">
        <v>11</v>
      </c>
      <c r="Q53" s="78">
        <v>13</v>
      </c>
      <c r="R53" s="78">
        <v>15</v>
      </c>
      <c r="S53" s="78">
        <v>17</v>
      </c>
      <c r="T53" s="78">
        <v>19</v>
      </c>
      <c r="U53" s="78">
        <v>21</v>
      </c>
      <c r="V53" s="78">
        <v>23</v>
      </c>
    </row>
    <row r="54" spans="1:22" ht="26.25" customHeight="1">
      <c r="A54" s="64" t="e">
        <f>#REF!</f>
        <v>#REF!</v>
      </c>
      <c r="B54" s="68" t="e">
        <f>#REF!</f>
        <v>#REF!</v>
      </c>
      <c r="C54" s="69" t="e">
        <f>#REF!</f>
        <v>#REF!</v>
      </c>
      <c r="D54" s="70" t="e">
        <f>#REF!</f>
        <v>#REF!</v>
      </c>
      <c r="E54" s="382" t="e">
        <f>#REF!</f>
        <v>#REF!</v>
      </c>
      <c r="F54" s="382"/>
      <c r="G54" s="382"/>
      <c r="H54" s="382"/>
      <c r="I54" s="383" t="e">
        <f>#REF!</f>
        <v>#REF!</v>
      </c>
      <c r="J54" s="383"/>
      <c r="K54" s="79" t="e">
        <f>#REF!</f>
        <v>#REF!</v>
      </c>
      <c r="L54" s="72" t="e">
        <f>#REF!</f>
        <v>#REF!</v>
      </c>
      <c r="M54" s="72" t="e">
        <f>#REF!</f>
        <v>#REF!</v>
      </c>
      <c r="N54" s="72" t="e">
        <f>#REF!</f>
        <v>#REF!</v>
      </c>
      <c r="O54" s="72" t="e">
        <f>#REF!</f>
        <v>#REF!</v>
      </c>
      <c r="P54" s="72" t="e">
        <f>#REF!</f>
        <v>#REF!</v>
      </c>
      <c r="Q54" s="72" t="e">
        <f>#REF!</f>
        <v>#REF!</v>
      </c>
      <c r="R54" s="72" t="e">
        <f>#REF!</f>
        <v>#REF!</v>
      </c>
      <c r="S54" s="72" t="e">
        <f>#REF!</f>
        <v>#REF!</v>
      </c>
      <c r="T54" s="72" t="e">
        <f>#REF!</f>
        <v>#REF!</v>
      </c>
      <c r="U54" s="72" t="e">
        <f>#REF!</f>
        <v>#REF!</v>
      </c>
      <c r="V54" s="72" t="e">
        <f>#REF!</f>
        <v>#REF!</v>
      </c>
    </row>
    <row r="55" spans="1:22" ht="25" customHeight="1">
      <c r="A55" s="64" t="e">
        <f>#REF!</f>
        <v>#REF!</v>
      </c>
      <c r="B55" s="68" t="e">
        <f>#REF!</f>
        <v>#REF!</v>
      </c>
      <c r="C55" s="69" t="e">
        <f>#REF!</f>
        <v>#REF!</v>
      </c>
      <c r="D55" s="70" t="e">
        <f>#REF!</f>
        <v>#REF!</v>
      </c>
      <c r="E55" s="382" t="e">
        <f>#REF!</f>
        <v>#REF!</v>
      </c>
      <c r="F55" s="382"/>
      <c r="G55" s="382"/>
      <c r="H55" s="382"/>
      <c r="I55" s="383" t="e">
        <f>#REF!</f>
        <v>#REF!</v>
      </c>
      <c r="J55" s="383"/>
      <c r="K55" s="79" t="e">
        <f>#REF!</f>
        <v>#REF!</v>
      </c>
      <c r="L55" s="72" t="e">
        <f>#REF!</f>
        <v>#REF!</v>
      </c>
      <c r="M55" s="72" t="e">
        <f>#REF!</f>
        <v>#REF!</v>
      </c>
      <c r="N55" s="72" t="e">
        <f>#REF!</f>
        <v>#REF!</v>
      </c>
      <c r="O55" s="72" t="e">
        <f>#REF!</f>
        <v>#REF!</v>
      </c>
      <c r="P55" s="72" t="e">
        <f>#REF!</f>
        <v>#REF!</v>
      </c>
      <c r="Q55" s="72" t="e">
        <f>#REF!</f>
        <v>#REF!</v>
      </c>
      <c r="R55" s="72" t="e">
        <f>#REF!</f>
        <v>#REF!</v>
      </c>
      <c r="S55" s="72" t="e">
        <f>#REF!</f>
        <v>#REF!</v>
      </c>
      <c r="T55" s="72" t="e">
        <f>#REF!</f>
        <v>#REF!</v>
      </c>
      <c r="U55" s="72" t="e">
        <f>#REF!</f>
        <v>#REF!</v>
      </c>
      <c r="V55" s="72" t="e">
        <f>#REF!</f>
        <v>#REF!</v>
      </c>
    </row>
    <row r="56" spans="1:22" ht="25" customHeight="1">
      <c r="A56" s="64" t="e">
        <f>#REF!</f>
        <v>#REF!</v>
      </c>
      <c r="B56" s="68" t="e">
        <f>#REF!</f>
        <v>#REF!</v>
      </c>
      <c r="C56" s="69" t="e">
        <f>#REF!</f>
        <v>#REF!</v>
      </c>
      <c r="D56" s="70" t="e">
        <f>#REF!</f>
        <v>#REF!</v>
      </c>
      <c r="E56" s="382" t="e">
        <f>#REF!</f>
        <v>#REF!</v>
      </c>
      <c r="F56" s="382"/>
      <c r="G56" s="382"/>
      <c r="H56" s="382"/>
      <c r="I56" s="383" t="e">
        <f>#REF!</f>
        <v>#REF!</v>
      </c>
      <c r="J56" s="383"/>
      <c r="K56" s="79" t="e">
        <f>#REF!</f>
        <v>#REF!</v>
      </c>
      <c r="L56" s="72" t="e">
        <f>#REF!</f>
        <v>#REF!</v>
      </c>
      <c r="M56" s="72" t="e">
        <f>#REF!</f>
        <v>#REF!</v>
      </c>
      <c r="N56" s="72" t="e">
        <f>#REF!</f>
        <v>#REF!</v>
      </c>
      <c r="O56" s="72" t="e">
        <f>#REF!</f>
        <v>#REF!</v>
      </c>
      <c r="P56" s="72" t="e">
        <f>#REF!</f>
        <v>#REF!</v>
      </c>
      <c r="Q56" s="72" t="e">
        <f>#REF!</f>
        <v>#REF!</v>
      </c>
      <c r="R56" s="72" t="e">
        <f>#REF!</f>
        <v>#REF!</v>
      </c>
      <c r="S56" s="72" t="e">
        <f>#REF!</f>
        <v>#REF!</v>
      </c>
      <c r="T56" s="72" t="e">
        <f>#REF!</f>
        <v>#REF!</v>
      </c>
      <c r="U56" s="72" t="e">
        <f>#REF!</f>
        <v>#REF!</v>
      </c>
      <c r="V56" s="72" t="e">
        <f>#REF!</f>
        <v>#REF!</v>
      </c>
    </row>
    <row r="57" spans="1:22" ht="25" customHeight="1">
      <c r="A57" s="64" t="e">
        <f>#REF!</f>
        <v>#REF!</v>
      </c>
      <c r="B57" s="68" t="e">
        <f>#REF!</f>
        <v>#REF!</v>
      </c>
      <c r="C57" s="69" t="e">
        <f>#REF!</f>
        <v>#REF!</v>
      </c>
      <c r="D57" s="70" t="e">
        <f>#REF!</f>
        <v>#REF!</v>
      </c>
      <c r="E57" s="382" t="e">
        <f>#REF!</f>
        <v>#REF!</v>
      </c>
      <c r="F57" s="382"/>
      <c r="G57" s="382"/>
      <c r="H57" s="382"/>
      <c r="I57" s="383" t="e">
        <f>#REF!</f>
        <v>#REF!</v>
      </c>
      <c r="J57" s="383"/>
      <c r="K57" s="79" t="e">
        <f>#REF!</f>
        <v>#REF!</v>
      </c>
      <c r="L57" s="72" t="e">
        <f>#REF!</f>
        <v>#REF!</v>
      </c>
      <c r="M57" s="72" t="e">
        <f>#REF!</f>
        <v>#REF!</v>
      </c>
      <c r="N57" s="72" t="e">
        <f>#REF!</f>
        <v>#REF!</v>
      </c>
      <c r="O57" s="72" t="e">
        <f>#REF!</f>
        <v>#REF!</v>
      </c>
      <c r="P57" s="72" t="e">
        <f>#REF!</f>
        <v>#REF!</v>
      </c>
      <c r="Q57" s="72" t="e">
        <f>#REF!</f>
        <v>#REF!</v>
      </c>
      <c r="R57" s="72" t="e">
        <f>#REF!</f>
        <v>#REF!</v>
      </c>
      <c r="S57" s="72" t="e">
        <f>#REF!</f>
        <v>#REF!</v>
      </c>
      <c r="T57" s="72" t="e">
        <f>#REF!</f>
        <v>#REF!</v>
      </c>
      <c r="U57" s="72" t="e">
        <f>#REF!</f>
        <v>#REF!</v>
      </c>
      <c r="V57" s="72" t="e">
        <f>#REF!</f>
        <v>#REF!</v>
      </c>
    </row>
    <row r="58" spans="1:22" ht="25" customHeight="1">
      <c r="A58" s="64" t="e">
        <f>#REF!</f>
        <v>#REF!</v>
      </c>
      <c r="B58" s="68" t="e">
        <f>#REF!</f>
        <v>#REF!</v>
      </c>
      <c r="C58" s="69" t="e">
        <f>#REF!</f>
        <v>#REF!</v>
      </c>
      <c r="D58" s="70" t="e">
        <f>#REF!</f>
        <v>#REF!</v>
      </c>
      <c r="E58" s="382" t="e">
        <f>#REF!</f>
        <v>#REF!</v>
      </c>
      <c r="F58" s="382"/>
      <c r="G58" s="382"/>
      <c r="H58" s="382"/>
      <c r="I58" s="383" t="e">
        <f>#REF!</f>
        <v>#REF!</v>
      </c>
      <c r="J58" s="383"/>
      <c r="K58" s="79" t="e">
        <f>#REF!</f>
        <v>#REF!</v>
      </c>
      <c r="L58" s="72" t="e">
        <f>#REF!</f>
        <v>#REF!</v>
      </c>
      <c r="M58" s="72" t="e">
        <f>#REF!</f>
        <v>#REF!</v>
      </c>
      <c r="N58" s="72" t="e">
        <f>#REF!</f>
        <v>#REF!</v>
      </c>
      <c r="O58" s="72" t="e">
        <f>#REF!</f>
        <v>#REF!</v>
      </c>
      <c r="P58" s="72" t="e">
        <f>#REF!</f>
        <v>#REF!</v>
      </c>
      <c r="Q58" s="72" t="e">
        <f>#REF!</f>
        <v>#REF!</v>
      </c>
      <c r="R58" s="72" t="e">
        <f>#REF!</f>
        <v>#REF!</v>
      </c>
      <c r="S58" s="72" t="e">
        <f>#REF!</f>
        <v>#REF!</v>
      </c>
      <c r="T58" s="72" t="e">
        <f>#REF!</f>
        <v>#REF!</v>
      </c>
      <c r="U58" s="72" t="e">
        <f>#REF!</f>
        <v>#REF!</v>
      </c>
      <c r="V58" s="72" t="e">
        <f>#REF!</f>
        <v>#REF!</v>
      </c>
    </row>
    <row r="59" spans="1:22" ht="25" customHeight="1">
      <c r="A59" s="64" t="e">
        <f>#REF!</f>
        <v>#REF!</v>
      </c>
      <c r="B59" s="68" t="e">
        <f>#REF!</f>
        <v>#REF!</v>
      </c>
      <c r="C59" s="69" t="e">
        <f>#REF!</f>
        <v>#REF!</v>
      </c>
      <c r="D59" s="70" t="e">
        <f>#REF!</f>
        <v>#REF!</v>
      </c>
      <c r="E59" s="382" t="e">
        <f>#REF!</f>
        <v>#REF!</v>
      </c>
      <c r="F59" s="382"/>
      <c r="G59" s="382"/>
      <c r="H59" s="382"/>
      <c r="I59" s="383" t="e">
        <f>#REF!</f>
        <v>#REF!</v>
      </c>
      <c r="J59" s="383"/>
      <c r="K59" s="79" t="e">
        <f>#REF!</f>
        <v>#REF!</v>
      </c>
      <c r="L59" s="72" t="e">
        <f>#REF!</f>
        <v>#REF!</v>
      </c>
      <c r="M59" s="72" t="e">
        <f>#REF!</f>
        <v>#REF!</v>
      </c>
      <c r="N59" s="72" t="e">
        <f>#REF!</f>
        <v>#REF!</v>
      </c>
      <c r="O59" s="72" t="e">
        <f>#REF!</f>
        <v>#REF!</v>
      </c>
      <c r="P59" s="72" t="e">
        <f>#REF!</f>
        <v>#REF!</v>
      </c>
      <c r="Q59" s="72" t="e">
        <f>#REF!</f>
        <v>#REF!</v>
      </c>
      <c r="R59" s="72" t="e">
        <f>#REF!</f>
        <v>#REF!</v>
      </c>
      <c r="S59" s="72" t="e">
        <f>#REF!</f>
        <v>#REF!</v>
      </c>
      <c r="T59" s="72" t="e">
        <f>#REF!</f>
        <v>#REF!</v>
      </c>
      <c r="U59" s="72" t="e">
        <f>#REF!</f>
        <v>#REF!</v>
      </c>
      <c r="V59" s="72" t="e">
        <f>#REF!</f>
        <v>#REF!</v>
      </c>
    </row>
    <row r="60" spans="1:22" ht="25" hidden="1" customHeight="1">
      <c r="A60" s="64" t="e">
        <f>#REF!</f>
        <v>#REF!</v>
      </c>
      <c r="B60" s="68" t="e">
        <f>#REF!</f>
        <v>#REF!</v>
      </c>
      <c r="C60" s="69" t="e">
        <f>#REF!</f>
        <v>#REF!</v>
      </c>
      <c r="D60" s="70" t="e">
        <f>#REF!</f>
        <v>#REF!</v>
      </c>
      <c r="E60" s="382" t="e">
        <f>#REF!</f>
        <v>#REF!</v>
      </c>
      <c r="F60" s="382"/>
      <c r="G60" s="382"/>
      <c r="H60" s="382"/>
      <c r="I60" s="383" t="e">
        <f>#REF!</f>
        <v>#REF!</v>
      </c>
      <c r="J60" s="383"/>
      <c r="K60" s="79" t="e">
        <f>#REF!</f>
        <v>#REF!</v>
      </c>
      <c r="L60" s="72" t="e">
        <f>#REF!</f>
        <v>#REF!</v>
      </c>
      <c r="M60" s="72" t="e">
        <f>#REF!</f>
        <v>#REF!</v>
      </c>
      <c r="N60" s="72" t="e">
        <f>#REF!</f>
        <v>#REF!</v>
      </c>
      <c r="O60" s="72" t="e">
        <f>#REF!</f>
        <v>#REF!</v>
      </c>
      <c r="P60" s="72" t="e">
        <f>#REF!</f>
        <v>#REF!</v>
      </c>
      <c r="Q60" s="72" t="e">
        <f>#REF!</f>
        <v>#REF!</v>
      </c>
      <c r="R60" s="72" t="e">
        <f>#REF!</f>
        <v>#REF!</v>
      </c>
      <c r="S60" s="72" t="e">
        <f>#REF!</f>
        <v>#REF!</v>
      </c>
      <c r="T60" s="72" t="e">
        <f>#REF!</f>
        <v>#REF!</v>
      </c>
      <c r="U60" s="72" t="e">
        <f>#REF!</f>
        <v>#REF!</v>
      </c>
      <c r="V60" s="72" t="e">
        <f>#REF!</f>
        <v>#REF!</v>
      </c>
    </row>
    <row r="61" spans="1:22" ht="25" hidden="1" customHeight="1">
      <c r="A61" s="64" t="e">
        <f>#REF!</f>
        <v>#REF!</v>
      </c>
      <c r="B61" s="68" t="e">
        <f>#REF!</f>
        <v>#REF!</v>
      </c>
      <c r="C61" s="69" t="e">
        <f>#REF!</f>
        <v>#REF!</v>
      </c>
      <c r="D61" s="70" t="e">
        <f>#REF!</f>
        <v>#REF!</v>
      </c>
      <c r="E61" s="382" t="e">
        <f>#REF!</f>
        <v>#REF!</v>
      </c>
      <c r="F61" s="382"/>
      <c r="G61" s="382"/>
      <c r="H61" s="382"/>
      <c r="I61" s="383" t="e">
        <f>#REF!</f>
        <v>#REF!</v>
      </c>
      <c r="J61" s="383"/>
      <c r="K61" s="79" t="e">
        <f>#REF!</f>
        <v>#REF!</v>
      </c>
      <c r="L61" s="72" t="e">
        <f>#REF!</f>
        <v>#REF!</v>
      </c>
      <c r="M61" s="72" t="e">
        <f>#REF!</f>
        <v>#REF!</v>
      </c>
      <c r="N61" s="72" t="e">
        <f>#REF!</f>
        <v>#REF!</v>
      </c>
      <c r="O61" s="72" t="e">
        <f>#REF!</f>
        <v>#REF!</v>
      </c>
      <c r="P61" s="72" t="e">
        <f>#REF!</f>
        <v>#REF!</v>
      </c>
      <c r="Q61" s="72" t="e">
        <f>#REF!</f>
        <v>#REF!</v>
      </c>
      <c r="R61" s="72" t="e">
        <f>#REF!</f>
        <v>#REF!</v>
      </c>
      <c r="S61" s="72" t="e">
        <f>#REF!</f>
        <v>#REF!</v>
      </c>
      <c r="T61" s="72" t="e">
        <f>#REF!</f>
        <v>#REF!</v>
      </c>
      <c r="U61" s="72" t="e">
        <f>#REF!</f>
        <v>#REF!</v>
      </c>
      <c r="V61" s="72" t="e">
        <f>#REF!</f>
        <v>#REF!</v>
      </c>
    </row>
    <row r="62" spans="1:22" ht="25" hidden="1" customHeight="1">
      <c r="A62" s="64" t="e">
        <f>#REF!</f>
        <v>#REF!</v>
      </c>
      <c r="B62" s="68" t="e">
        <f>#REF!</f>
        <v>#REF!</v>
      </c>
      <c r="C62" s="69" t="e">
        <f>#REF!</f>
        <v>#REF!</v>
      </c>
      <c r="D62" s="70" t="e">
        <f>#REF!</f>
        <v>#REF!</v>
      </c>
      <c r="E62" s="382" t="e">
        <f>#REF!</f>
        <v>#REF!</v>
      </c>
      <c r="F62" s="382"/>
      <c r="G62" s="382"/>
      <c r="H62" s="382"/>
      <c r="I62" s="383" t="e">
        <f>#REF!</f>
        <v>#REF!</v>
      </c>
      <c r="J62" s="383"/>
      <c r="K62" s="79" t="e">
        <f>#REF!</f>
        <v>#REF!</v>
      </c>
      <c r="L62" s="72" t="e">
        <f>#REF!</f>
        <v>#REF!</v>
      </c>
      <c r="M62" s="72" t="e">
        <f>#REF!</f>
        <v>#REF!</v>
      </c>
      <c r="N62" s="72" t="e">
        <f>#REF!</f>
        <v>#REF!</v>
      </c>
      <c r="O62" s="72" t="e">
        <f>#REF!</f>
        <v>#REF!</v>
      </c>
      <c r="P62" s="72" t="e">
        <f>#REF!</f>
        <v>#REF!</v>
      </c>
      <c r="Q62" s="72" t="e">
        <f>#REF!</f>
        <v>#REF!</v>
      </c>
      <c r="R62" s="72" t="e">
        <f>#REF!</f>
        <v>#REF!</v>
      </c>
      <c r="S62" s="72" t="e">
        <f>#REF!</f>
        <v>#REF!</v>
      </c>
      <c r="T62" s="72" t="e">
        <f>#REF!</f>
        <v>#REF!</v>
      </c>
      <c r="U62" s="72" t="e">
        <f>#REF!</f>
        <v>#REF!</v>
      </c>
      <c r="V62" s="72" t="e">
        <f>#REF!</f>
        <v>#REF!</v>
      </c>
    </row>
    <row r="63" spans="1:22" ht="25" hidden="1" customHeight="1">
      <c r="A63" s="64" t="e">
        <f>#REF!</f>
        <v>#REF!</v>
      </c>
      <c r="B63" s="68" t="e">
        <f>#REF!</f>
        <v>#REF!</v>
      </c>
      <c r="C63" s="69" t="e">
        <f>#REF!</f>
        <v>#REF!</v>
      </c>
      <c r="D63" s="70" t="e">
        <f>#REF!</f>
        <v>#REF!</v>
      </c>
      <c r="E63" s="382" t="e">
        <f>#REF!</f>
        <v>#REF!</v>
      </c>
      <c r="F63" s="382"/>
      <c r="G63" s="382"/>
      <c r="H63" s="382"/>
      <c r="I63" s="383" t="e">
        <f>#REF!</f>
        <v>#REF!</v>
      </c>
      <c r="J63" s="383"/>
      <c r="K63" s="79" t="e">
        <f>#REF!</f>
        <v>#REF!</v>
      </c>
      <c r="L63" s="72" t="e">
        <f>#REF!</f>
        <v>#REF!</v>
      </c>
      <c r="M63" s="72" t="e">
        <f>#REF!</f>
        <v>#REF!</v>
      </c>
      <c r="N63" s="72" t="e">
        <f>#REF!</f>
        <v>#REF!</v>
      </c>
      <c r="O63" s="72" t="e">
        <f>#REF!</f>
        <v>#REF!</v>
      </c>
      <c r="P63" s="72" t="e">
        <f>#REF!</f>
        <v>#REF!</v>
      </c>
      <c r="Q63" s="72" t="e">
        <f>#REF!</f>
        <v>#REF!</v>
      </c>
      <c r="R63" s="72" t="e">
        <f>#REF!</f>
        <v>#REF!</v>
      </c>
      <c r="S63" s="72" t="e">
        <f>#REF!</f>
        <v>#REF!</v>
      </c>
      <c r="T63" s="72" t="e">
        <f>#REF!</f>
        <v>#REF!</v>
      </c>
      <c r="U63" s="72" t="e">
        <f>#REF!</f>
        <v>#REF!</v>
      </c>
      <c r="V63" s="72" t="e">
        <f>#REF!</f>
        <v>#REF!</v>
      </c>
    </row>
    <row r="64" spans="1:22" ht="25" hidden="1" customHeight="1">
      <c r="A64" s="64" t="e">
        <f>#REF!</f>
        <v>#REF!</v>
      </c>
      <c r="B64" s="68" t="e">
        <f>#REF!</f>
        <v>#REF!</v>
      </c>
      <c r="C64" s="69" t="e">
        <f>#REF!</f>
        <v>#REF!</v>
      </c>
      <c r="D64" s="70" t="e">
        <f>#REF!</f>
        <v>#REF!</v>
      </c>
      <c r="E64" s="382" t="e">
        <f>#REF!</f>
        <v>#REF!</v>
      </c>
      <c r="F64" s="382"/>
      <c r="G64" s="382"/>
      <c r="H64" s="382"/>
      <c r="I64" s="383" t="e">
        <f>#REF!</f>
        <v>#REF!</v>
      </c>
      <c r="J64" s="383"/>
      <c r="K64" s="79" t="e">
        <f>#REF!</f>
        <v>#REF!</v>
      </c>
      <c r="L64" s="72" t="e">
        <f>#REF!</f>
        <v>#REF!</v>
      </c>
      <c r="M64" s="72" t="e">
        <f>#REF!</f>
        <v>#REF!</v>
      </c>
      <c r="N64" s="72" t="e">
        <f>#REF!</f>
        <v>#REF!</v>
      </c>
      <c r="O64" s="72" t="e">
        <f>#REF!</f>
        <v>#REF!</v>
      </c>
      <c r="P64" s="72" t="e">
        <f>#REF!</f>
        <v>#REF!</v>
      </c>
      <c r="Q64" s="72" t="e">
        <f>#REF!</f>
        <v>#REF!</v>
      </c>
      <c r="R64" s="72" t="e">
        <f>#REF!</f>
        <v>#REF!</v>
      </c>
      <c r="S64" s="72" t="e">
        <f>#REF!</f>
        <v>#REF!</v>
      </c>
      <c r="T64" s="72" t="e">
        <f>#REF!</f>
        <v>#REF!</v>
      </c>
      <c r="U64" s="72" t="e">
        <f>#REF!</f>
        <v>#REF!</v>
      </c>
      <c r="V64" s="72" t="e">
        <f>#REF!</f>
        <v>#REF!</v>
      </c>
    </row>
    <row r="65" spans="1:22" ht="25" hidden="1" customHeight="1">
      <c r="A65" s="64" t="e">
        <f>#REF!</f>
        <v>#REF!</v>
      </c>
      <c r="B65" s="68" t="e">
        <f>#REF!</f>
        <v>#REF!</v>
      </c>
      <c r="C65" s="69" t="e">
        <f>#REF!</f>
        <v>#REF!</v>
      </c>
      <c r="D65" s="70" t="e">
        <f>#REF!</f>
        <v>#REF!</v>
      </c>
      <c r="E65" s="382" t="e">
        <f>#REF!</f>
        <v>#REF!</v>
      </c>
      <c r="F65" s="382"/>
      <c r="G65" s="382"/>
      <c r="H65" s="382"/>
      <c r="I65" s="383" t="e">
        <f>#REF!</f>
        <v>#REF!</v>
      </c>
      <c r="J65" s="383"/>
      <c r="K65" s="79" t="e">
        <f>#REF!</f>
        <v>#REF!</v>
      </c>
      <c r="L65" s="72" t="e">
        <f>#REF!</f>
        <v>#REF!</v>
      </c>
      <c r="M65" s="72" t="e">
        <f>#REF!</f>
        <v>#REF!</v>
      </c>
      <c r="N65" s="72" t="e">
        <f>#REF!</f>
        <v>#REF!</v>
      </c>
      <c r="O65" s="72" t="e">
        <f>#REF!</f>
        <v>#REF!</v>
      </c>
      <c r="P65" s="72" t="e">
        <f>#REF!</f>
        <v>#REF!</v>
      </c>
      <c r="Q65" s="72" t="e">
        <f>#REF!</f>
        <v>#REF!</v>
      </c>
      <c r="R65" s="72" t="e">
        <f>#REF!</f>
        <v>#REF!</v>
      </c>
      <c r="S65" s="72" t="e">
        <f>#REF!</f>
        <v>#REF!</v>
      </c>
      <c r="T65" s="72" t="e">
        <f>#REF!</f>
        <v>#REF!</v>
      </c>
      <c r="U65" s="72" t="e">
        <f>#REF!</f>
        <v>#REF!</v>
      </c>
      <c r="V65" s="72" t="e">
        <f>#REF!</f>
        <v>#REF!</v>
      </c>
    </row>
    <row r="66" spans="1:22" ht="25" hidden="1" customHeight="1">
      <c r="A66" s="64" t="e">
        <f>#REF!</f>
        <v>#REF!</v>
      </c>
      <c r="B66" s="68" t="e">
        <f>#REF!</f>
        <v>#REF!</v>
      </c>
      <c r="C66" s="69" t="e">
        <f>#REF!</f>
        <v>#REF!</v>
      </c>
      <c r="D66" s="70" t="e">
        <f>#REF!</f>
        <v>#REF!</v>
      </c>
      <c r="E66" s="382" t="e">
        <f>#REF!</f>
        <v>#REF!</v>
      </c>
      <c r="F66" s="382"/>
      <c r="G66" s="382"/>
      <c r="H66" s="382"/>
      <c r="I66" s="383" t="e">
        <f>#REF!</f>
        <v>#REF!</v>
      </c>
      <c r="J66" s="383"/>
      <c r="K66" s="79" t="e">
        <f>#REF!</f>
        <v>#REF!</v>
      </c>
      <c r="L66" s="72" t="e">
        <f>#REF!</f>
        <v>#REF!</v>
      </c>
      <c r="M66" s="72" t="e">
        <f>#REF!</f>
        <v>#REF!</v>
      </c>
      <c r="N66" s="72" t="e">
        <f>#REF!</f>
        <v>#REF!</v>
      </c>
      <c r="O66" s="72" t="e">
        <f>#REF!</f>
        <v>#REF!</v>
      </c>
      <c r="P66" s="72" t="e">
        <f>#REF!</f>
        <v>#REF!</v>
      </c>
      <c r="Q66" s="72" t="e">
        <f>#REF!</f>
        <v>#REF!</v>
      </c>
      <c r="R66" s="72" t="e">
        <f>#REF!</f>
        <v>#REF!</v>
      </c>
      <c r="S66" s="72" t="e">
        <f>#REF!</f>
        <v>#REF!</v>
      </c>
      <c r="T66" s="72" t="e">
        <f>#REF!</f>
        <v>#REF!</v>
      </c>
      <c r="U66" s="72" t="e">
        <f>#REF!</f>
        <v>#REF!</v>
      </c>
      <c r="V66" s="72" t="e">
        <f>#REF!</f>
        <v>#REF!</v>
      </c>
    </row>
    <row r="67" spans="1:22" ht="25" hidden="1" customHeight="1">
      <c r="A67" s="64" t="e">
        <f>#REF!</f>
        <v>#REF!</v>
      </c>
      <c r="B67" s="68" t="e">
        <f>#REF!</f>
        <v>#REF!</v>
      </c>
      <c r="C67" s="69" t="e">
        <f>#REF!</f>
        <v>#REF!</v>
      </c>
      <c r="D67" s="70" t="e">
        <f>#REF!</f>
        <v>#REF!</v>
      </c>
      <c r="E67" s="382" t="e">
        <f>#REF!</f>
        <v>#REF!</v>
      </c>
      <c r="F67" s="382"/>
      <c r="G67" s="382"/>
      <c r="H67" s="382"/>
      <c r="I67" s="383" t="e">
        <f>#REF!</f>
        <v>#REF!</v>
      </c>
      <c r="J67" s="383"/>
      <c r="K67" s="79" t="e">
        <f>#REF!</f>
        <v>#REF!</v>
      </c>
      <c r="L67" s="72" t="e">
        <f>#REF!</f>
        <v>#REF!</v>
      </c>
      <c r="M67" s="72" t="e">
        <f>#REF!</f>
        <v>#REF!</v>
      </c>
      <c r="N67" s="72" t="e">
        <f>#REF!</f>
        <v>#REF!</v>
      </c>
      <c r="O67" s="72" t="e">
        <f>#REF!</f>
        <v>#REF!</v>
      </c>
      <c r="P67" s="72" t="e">
        <f>#REF!</f>
        <v>#REF!</v>
      </c>
      <c r="Q67" s="72" t="e">
        <f>#REF!</f>
        <v>#REF!</v>
      </c>
      <c r="R67" s="72" t="e">
        <f>#REF!</f>
        <v>#REF!</v>
      </c>
      <c r="S67" s="72" t="e">
        <f>#REF!</f>
        <v>#REF!</v>
      </c>
      <c r="T67" s="72" t="e">
        <f>#REF!</f>
        <v>#REF!</v>
      </c>
      <c r="U67" s="72" t="e">
        <f>#REF!</f>
        <v>#REF!</v>
      </c>
      <c r="V67" s="72" t="e">
        <f>#REF!</f>
        <v>#REF!</v>
      </c>
    </row>
    <row r="68" spans="1:22" ht="25" hidden="1" customHeight="1">
      <c r="A68" s="64" t="e">
        <f>#REF!</f>
        <v>#REF!</v>
      </c>
      <c r="B68" s="68" t="e">
        <f>#REF!</f>
        <v>#REF!</v>
      </c>
      <c r="C68" s="69" t="e">
        <f>#REF!</f>
        <v>#REF!</v>
      </c>
      <c r="D68" s="70" t="e">
        <f>#REF!</f>
        <v>#REF!</v>
      </c>
      <c r="E68" s="382" t="e">
        <f>#REF!</f>
        <v>#REF!</v>
      </c>
      <c r="F68" s="382"/>
      <c r="G68" s="382"/>
      <c r="H68" s="382"/>
      <c r="I68" s="383" t="e">
        <f>#REF!</f>
        <v>#REF!</v>
      </c>
      <c r="J68" s="383"/>
      <c r="K68" s="79" t="e">
        <f>#REF!</f>
        <v>#REF!</v>
      </c>
      <c r="L68" s="72" t="e">
        <f>#REF!</f>
        <v>#REF!</v>
      </c>
      <c r="M68" s="72" t="e">
        <f>#REF!</f>
        <v>#REF!</v>
      </c>
      <c r="N68" s="72" t="e">
        <f>#REF!</f>
        <v>#REF!</v>
      </c>
      <c r="O68" s="72" t="e">
        <f>#REF!</f>
        <v>#REF!</v>
      </c>
      <c r="P68" s="72" t="e">
        <f>#REF!</f>
        <v>#REF!</v>
      </c>
      <c r="Q68" s="72" t="e">
        <f>#REF!</f>
        <v>#REF!</v>
      </c>
      <c r="R68" s="72" t="e">
        <f>#REF!</f>
        <v>#REF!</v>
      </c>
      <c r="S68" s="72" t="e">
        <f>#REF!</f>
        <v>#REF!</v>
      </c>
      <c r="T68" s="72" t="e">
        <f>#REF!</f>
        <v>#REF!</v>
      </c>
      <c r="U68" s="72" t="e">
        <f>#REF!</f>
        <v>#REF!</v>
      </c>
      <c r="V68" s="72" t="e">
        <f>#REF!</f>
        <v>#REF!</v>
      </c>
    </row>
    <row r="69" spans="1:22">
      <c r="B69" s="80"/>
      <c r="C69" s="81" t="s">
        <v>2</v>
      </c>
      <c r="D69" s="81" t="s">
        <v>12</v>
      </c>
      <c r="E69" s="417" t="s">
        <v>509</v>
      </c>
      <c r="F69" s="417"/>
      <c r="G69" s="417"/>
      <c r="H69" s="417"/>
      <c r="I69" s="418" t="s">
        <v>13</v>
      </c>
      <c r="J69" s="418"/>
      <c r="K69" s="81" t="s">
        <v>21</v>
      </c>
      <c r="L69" s="82">
        <v>22</v>
      </c>
      <c r="M69" s="81">
        <v>23</v>
      </c>
      <c r="N69" s="82">
        <v>24</v>
      </c>
      <c r="O69" s="81">
        <v>25</v>
      </c>
      <c r="P69" s="82">
        <v>26</v>
      </c>
      <c r="Q69" s="81">
        <v>27</v>
      </c>
      <c r="R69" s="82">
        <v>28</v>
      </c>
      <c r="S69" s="81">
        <v>29</v>
      </c>
      <c r="T69" s="82">
        <v>30</v>
      </c>
      <c r="U69" s="81">
        <v>31</v>
      </c>
      <c r="V69" s="81">
        <v>32</v>
      </c>
    </row>
    <row r="70" spans="1:22" ht="26.25" customHeight="1">
      <c r="A70" s="64" t="e">
        <f>#REF!</f>
        <v>#REF!</v>
      </c>
      <c r="B70" s="68" t="e">
        <f>#REF!</f>
        <v>#REF!</v>
      </c>
      <c r="C70" s="69" t="e">
        <f>#REF!</f>
        <v>#REF!</v>
      </c>
      <c r="D70" s="70" t="e">
        <f>#REF!</f>
        <v>#REF!</v>
      </c>
      <c r="E70" s="383" t="e">
        <f>#REF!</f>
        <v>#REF!</v>
      </c>
      <c r="F70" s="383"/>
      <c r="G70" s="383"/>
      <c r="H70" s="383"/>
      <c r="I70" s="383" t="e">
        <f>#REF!</f>
        <v>#REF!</v>
      </c>
      <c r="J70" s="383"/>
      <c r="K70" s="83" t="e">
        <f>#REF!</f>
        <v>#REF!</v>
      </c>
      <c r="L70" s="72" t="e">
        <f>#REF!</f>
        <v>#REF!</v>
      </c>
      <c r="M70" s="72" t="e">
        <f>#REF!</f>
        <v>#REF!</v>
      </c>
      <c r="N70" s="72" t="e">
        <f>#REF!</f>
        <v>#REF!</v>
      </c>
      <c r="O70" s="72" t="e">
        <f>#REF!</f>
        <v>#REF!</v>
      </c>
      <c r="P70" s="72" t="e">
        <f>#REF!</f>
        <v>#REF!</v>
      </c>
      <c r="Q70" s="72" t="e">
        <f>#REF!</f>
        <v>#REF!</v>
      </c>
      <c r="R70" s="72" t="e">
        <f>#REF!</f>
        <v>#REF!</v>
      </c>
      <c r="S70" s="72" t="e">
        <f>#REF!</f>
        <v>#REF!</v>
      </c>
      <c r="T70" s="72" t="e">
        <f>#REF!</f>
        <v>#REF!</v>
      </c>
      <c r="U70" s="72" t="e">
        <f>#REF!</f>
        <v>#REF!</v>
      </c>
      <c r="V70" s="72" t="e">
        <f>#REF!</f>
        <v>#REF!</v>
      </c>
    </row>
    <row r="71" spans="1:22" ht="25" hidden="1" customHeight="1">
      <c r="A71" s="64" t="e">
        <f>#REF!</f>
        <v>#REF!</v>
      </c>
      <c r="B71" s="68" t="e">
        <f>#REF!</f>
        <v>#REF!</v>
      </c>
      <c r="C71" s="69" t="e">
        <f>#REF!</f>
        <v>#REF!</v>
      </c>
      <c r="D71" s="70" t="e">
        <f>#REF!</f>
        <v>#REF!</v>
      </c>
      <c r="E71" s="383" t="e">
        <f>#REF!</f>
        <v>#REF!</v>
      </c>
      <c r="F71" s="383"/>
      <c r="G71" s="383"/>
      <c r="H71" s="383"/>
      <c r="I71" s="383" t="e">
        <f>#REF!</f>
        <v>#REF!</v>
      </c>
      <c r="J71" s="383"/>
      <c r="K71" s="83" t="e">
        <f>#REF!</f>
        <v>#REF!</v>
      </c>
      <c r="L71" s="72" t="e">
        <f>#REF!</f>
        <v>#REF!</v>
      </c>
      <c r="M71" s="72" t="e">
        <f>#REF!</f>
        <v>#REF!</v>
      </c>
      <c r="N71" s="72" t="e">
        <f>#REF!</f>
        <v>#REF!</v>
      </c>
      <c r="O71" s="72" t="e">
        <f>#REF!</f>
        <v>#REF!</v>
      </c>
      <c r="P71" s="72" t="e">
        <f>#REF!</f>
        <v>#REF!</v>
      </c>
      <c r="Q71" s="72" t="e">
        <f>#REF!</f>
        <v>#REF!</v>
      </c>
      <c r="R71" s="72" t="e">
        <f>#REF!</f>
        <v>#REF!</v>
      </c>
      <c r="S71" s="72" t="e">
        <f>#REF!</f>
        <v>#REF!</v>
      </c>
      <c r="T71" s="72" t="e">
        <f>#REF!</f>
        <v>#REF!</v>
      </c>
      <c r="U71" s="72" t="e">
        <f>#REF!</f>
        <v>#REF!</v>
      </c>
      <c r="V71" s="72" t="e">
        <f>#REF!</f>
        <v>#REF!</v>
      </c>
    </row>
    <row r="72" spans="1:22" ht="25" hidden="1" customHeight="1">
      <c r="A72" s="64" t="e">
        <f>#REF!</f>
        <v>#REF!</v>
      </c>
      <c r="B72" s="68" t="e">
        <f>#REF!</f>
        <v>#REF!</v>
      </c>
      <c r="C72" s="69" t="e">
        <f>#REF!</f>
        <v>#REF!</v>
      </c>
      <c r="D72" s="70" t="e">
        <f>#REF!</f>
        <v>#REF!</v>
      </c>
      <c r="E72" s="383" t="e">
        <f>#REF!</f>
        <v>#REF!</v>
      </c>
      <c r="F72" s="383"/>
      <c r="G72" s="383"/>
      <c r="H72" s="383"/>
      <c r="I72" s="383" t="e">
        <f>#REF!</f>
        <v>#REF!</v>
      </c>
      <c r="J72" s="383"/>
      <c r="K72" s="83" t="e">
        <f>#REF!</f>
        <v>#REF!</v>
      </c>
      <c r="L72" s="72" t="e">
        <f>#REF!</f>
        <v>#REF!</v>
      </c>
      <c r="M72" s="72" t="e">
        <f>#REF!</f>
        <v>#REF!</v>
      </c>
      <c r="N72" s="72" t="e">
        <f>#REF!</f>
        <v>#REF!</v>
      </c>
      <c r="O72" s="72" t="e">
        <f>#REF!</f>
        <v>#REF!</v>
      </c>
      <c r="P72" s="72" t="e">
        <f>#REF!</f>
        <v>#REF!</v>
      </c>
      <c r="Q72" s="72" t="e">
        <f>#REF!</f>
        <v>#REF!</v>
      </c>
      <c r="R72" s="72" t="e">
        <f>#REF!</f>
        <v>#REF!</v>
      </c>
      <c r="S72" s="72" t="e">
        <f>#REF!</f>
        <v>#REF!</v>
      </c>
      <c r="T72" s="72" t="e">
        <f>#REF!</f>
        <v>#REF!</v>
      </c>
      <c r="U72" s="72" t="e">
        <f>#REF!</f>
        <v>#REF!</v>
      </c>
      <c r="V72" s="72" t="e">
        <f>#REF!</f>
        <v>#REF!</v>
      </c>
    </row>
    <row r="73" spans="1:22" ht="25" hidden="1" customHeight="1">
      <c r="A73" s="64" t="e">
        <f>#REF!</f>
        <v>#REF!</v>
      </c>
      <c r="B73" s="68" t="e">
        <f>#REF!</f>
        <v>#REF!</v>
      </c>
      <c r="C73" s="69" t="e">
        <f>#REF!</f>
        <v>#REF!</v>
      </c>
      <c r="D73" s="70" t="e">
        <f>#REF!</f>
        <v>#REF!</v>
      </c>
      <c r="E73" s="383" t="e">
        <f>#REF!</f>
        <v>#REF!</v>
      </c>
      <c r="F73" s="383"/>
      <c r="G73" s="383"/>
      <c r="H73" s="383"/>
      <c r="I73" s="383" t="e">
        <f>#REF!</f>
        <v>#REF!</v>
      </c>
      <c r="J73" s="383"/>
      <c r="K73" s="83" t="e">
        <f>#REF!</f>
        <v>#REF!</v>
      </c>
      <c r="L73" s="72" t="e">
        <f>#REF!</f>
        <v>#REF!</v>
      </c>
      <c r="M73" s="72" t="e">
        <f>#REF!</f>
        <v>#REF!</v>
      </c>
      <c r="N73" s="72" t="e">
        <f>#REF!</f>
        <v>#REF!</v>
      </c>
      <c r="O73" s="72" t="e">
        <f>#REF!</f>
        <v>#REF!</v>
      </c>
      <c r="P73" s="72" t="e">
        <f>#REF!</f>
        <v>#REF!</v>
      </c>
      <c r="Q73" s="72" t="e">
        <f>#REF!</f>
        <v>#REF!</v>
      </c>
      <c r="R73" s="72" t="e">
        <f>#REF!</f>
        <v>#REF!</v>
      </c>
      <c r="S73" s="72" t="e">
        <f>#REF!</f>
        <v>#REF!</v>
      </c>
      <c r="T73" s="72" t="e">
        <f>#REF!</f>
        <v>#REF!</v>
      </c>
      <c r="U73" s="72" t="e">
        <f>#REF!</f>
        <v>#REF!</v>
      </c>
      <c r="V73" s="72" t="e">
        <f>#REF!</f>
        <v>#REF!</v>
      </c>
    </row>
    <row r="74" spans="1:22" ht="25" hidden="1" customHeight="1" thickBot="1">
      <c r="A74" s="64" t="e">
        <f>#REF!</f>
        <v>#REF!</v>
      </c>
      <c r="B74" s="68" t="e">
        <f>#REF!</f>
        <v>#REF!</v>
      </c>
      <c r="C74" s="69" t="e">
        <f>#REF!</f>
        <v>#REF!</v>
      </c>
      <c r="D74" s="70" t="e">
        <f>#REF!</f>
        <v>#REF!</v>
      </c>
      <c r="E74" s="383" t="e">
        <f>#REF!</f>
        <v>#REF!</v>
      </c>
      <c r="F74" s="383"/>
      <c r="G74" s="383"/>
      <c r="H74" s="383"/>
      <c r="I74" s="383" t="e">
        <f>#REF!</f>
        <v>#REF!</v>
      </c>
      <c r="J74" s="383"/>
      <c r="K74" s="83" t="e">
        <f>#REF!</f>
        <v>#REF!</v>
      </c>
      <c r="L74" s="72" t="e">
        <f>#REF!</f>
        <v>#REF!</v>
      </c>
      <c r="M74" s="72" t="e">
        <f>#REF!</f>
        <v>#REF!</v>
      </c>
      <c r="N74" s="72" t="e">
        <f>#REF!</f>
        <v>#REF!</v>
      </c>
      <c r="O74" s="72" t="e">
        <f>#REF!</f>
        <v>#REF!</v>
      </c>
      <c r="P74" s="72" t="e">
        <f>#REF!</f>
        <v>#REF!</v>
      </c>
      <c r="Q74" s="72" t="e">
        <f>#REF!</f>
        <v>#REF!</v>
      </c>
      <c r="R74" s="72" t="e">
        <f>#REF!</f>
        <v>#REF!</v>
      </c>
      <c r="S74" s="72" t="e">
        <f>#REF!</f>
        <v>#REF!</v>
      </c>
      <c r="T74" s="72" t="e">
        <f>#REF!</f>
        <v>#REF!</v>
      </c>
      <c r="U74" s="72" t="e">
        <f>#REF!</f>
        <v>#REF!</v>
      </c>
      <c r="V74" s="72" t="e">
        <f>#REF!</f>
        <v>#REF!</v>
      </c>
    </row>
    <row r="75" spans="1:22" ht="66" customHeight="1">
      <c r="B75" s="103"/>
      <c r="C75" s="104" t="e">
        <f>SUM(C5:C74)</f>
        <v>#REF!</v>
      </c>
      <c r="D75" s="421" t="s">
        <v>759</v>
      </c>
      <c r="E75" s="421"/>
      <c r="F75" s="422" t="s">
        <v>760</v>
      </c>
      <c r="G75" s="422"/>
      <c r="H75" s="422"/>
      <c r="I75" s="422"/>
      <c r="J75" s="105" t="e">
        <f>IF(#REF!=TRUE,"SI","NO")</f>
        <v>#REF!</v>
      </c>
      <c r="K75" s="419" t="e">
        <f>#REF!</f>
        <v>#REF!</v>
      </c>
      <c r="L75" s="419"/>
      <c r="M75" s="420" t="s">
        <v>761</v>
      </c>
      <c r="N75" s="420"/>
      <c r="O75" s="420"/>
      <c r="P75" s="420"/>
      <c r="Q75" s="423" t="e">
        <f>IF(#REF!=TRUE,"SI","NO")</f>
        <v>#REF!</v>
      </c>
      <c r="R75" s="416"/>
      <c r="S75" s="414" t="e">
        <f>#REF!</f>
        <v>#REF!</v>
      </c>
      <c r="T75" s="415"/>
      <c r="U75" s="415"/>
      <c r="V75" s="416"/>
    </row>
    <row r="76" spans="1:22">
      <c r="B76" s="424" t="s">
        <v>778</v>
      </c>
      <c r="C76" s="424"/>
      <c r="D76" s="425"/>
      <c r="E76" s="425"/>
      <c r="F76" s="425"/>
      <c r="G76" s="424" t="s">
        <v>779</v>
      </c>
      <c r="H76" s="424"/>
      <c r="I76" s="425"/>
      <c r="J76" s="425"/>
      <c r="K76" s="425"/>
      <c r="L76" s="424" t="s">
        <v>780</v>
      </c>
      <c r="M76" s="424"/>
      <c r="N76" s="425"/>
      <c r="O76" s="425"/>
      <c r="P76" s="426"/>
      <c r="Q76" s="424" t="s">
        <v>781</v>
      </c>
      <c r="R76" s="424"/>
      <c r="S76" s="424"/>
      <c r="T76" s="425"/>
      <c r="U76" s="425"/>
      <c r="V76" s="425"/>
    </row>
    <row r="77" spans="1:22">
      <c r="B77" s="424"/>
      <c r="C77" s="424"/>
      <c r="D77" s="425"/>
      <c r="E77" s="425"/>
      <c r="F77" s="425"/>
      <c r="G77" s="424"/>
      <c r="H77" s="424"/>
      <c r="I77" s="425"/>
      <c r="J77" s="425"/>
      <c r="K77" s="425"/>
      <c r="L77" s="424"/>
      <c r="M77" s="424"/>
      <c r="N77" s="425"/>
      <c r="O77" s="425"/>
      <c r="P77" s="426"/>
      <c r="Q77" s="424"/>
      <c r="R77" s="424"/>
      <c r="S77" s="424"/>
      <c r="T77" s="425"/>
      <c r="U77" s="425"/>
      <c r="V77" s="425"/>
    </row>
    <row r="78" spans="1:22">
      <c r="Q78" s="424" t="s">
        <v>782</v>
      </c>
      <c r="R78" s="424"/>
      <c r="S78" s="424"/>
      <c r="T78" s="425"/>
      <c r="U78" s="425"/>
      <c r="V78" s="425"/>
    </row>
    <row r="79" spans="1:22" ht="37">
      <c r="M79" s="106"/>
      <c r="N79" s="106"/>
      <c r="Q79" s="424"/>
      <c r="R79" s="424"/>
      <c r="S79" s="424"/>
      <c r="T79" s="425"/>
      <c r="U79" s="425"/>
      <c r="V79" s="425"/>
    </row>
    <row r="80" spans="1:22" ht="22.5" customHeight="1">
      <c r="B80" s="431" t="s">
        <v>783</v>
      </c>
      <c r="C80" s="431"/>
      <c r="D80" s="431"/>
      <c r="E80" s="431"/>
      <c r="F80" s="431"/>
      <c r="G80" s="431"/>
      <c r="H80" s="431"/>
      <c r="I80" s="431"/>
      <c r="J80" s="431"/>
      <c r="K80" s="431"/>
      <c r="M80" s="106"/>
      <c r="N80" s="106"/>
    </row>
    <row r="81" spans="2:31" ht="22.5" customHeight="1">
      <c r="B81" s="431"/>
      <c r="C81" s="431"/>
      <c r="D81" s="431"/>
      <c r="E81" s="431"/>
      <c r="F81" s="431"/>
      <c r="G81" s="431"/>
      <c r="H81" s="431"/>
      <c r="I81" s="431"/>
      <c r="J81" s="431"/>
      <c r="K81" s="431"/>
      <c r="M81" s="106"/>
      <c r="N81" s="106"/>
    </row>
    <row r="82" spans="2:31" ht="72.75" customHeight="1">
      <c r="B82" s="428" t="s">
        <v>784</v>
      </c>
      <c r="C82" s="428"/>
      <c r="D82" s="428" t="s">
        <v>785</v>
      </c>
      <c r="E82" s="428"/>
      <c r="F82" s="428"/>
      <c r="G82" s="424" t="s">
        <v>786</v>
      </c>
      <c r="H82" s="424"/>
      <c r="I82" s="424"/>
      <c r="J82" s="424" t="s">
        <v>787</v>
      </c>
      <c r="K82" s="424"/>
      <c r="L82" s="106"/>
      <c r="M82" s="107"/>
      <c r="N82" s="107"/>
    </row>
    <row r="83" spans="2:31" ht="27.75" customHeight="1">
      <c r="B83" s="429"/>
      <c r="C83" s="429"/>
      <c r="D83" s="430"/>
      <c r="E83" s="430"/>
      <c r="F83" s="430"/>
      <c r="G83" s="427"/>
      <c r="H83" s="427"/>
      <c r="I83" s="427"/>
      <c r="J83" s="427"/>
      <c r="K83" s="427"/>
      <c r="L83" s="106"/>
      <c r="M83" s="107"/>
      <c r="N83" s="107"/>
    </row>
    <row r="84" spans="2:31" ht="27.75" customHeight="1">
      <c r="B84" s="429"/>
      <c r="C84" s="429"/>
      <c r="D84" s="430"/>
      <c r="E84" s="430"/>
      <c r="F84" s="430"/>
      <c r="G84" s="427"/>
      <c r="H84" s="427"/>
      <c r="I84" s="427"/>
      <c r="J84" s="427"/>
      <c r="K84" s="427"/>
      <c r="L84" s="106"/>
      <c r="M84" s="85"/>
      <c r="N84" s="85"/>
    </row>
    <row r="85" spans="2:31" ht="27.75" customHeight="1">
      <c r="B85" s="429"/>
      <c r="C85" s="429"/>
      <c r="D85" s="430"/>
      <c r="E85" s="430"/>
      <c r="F85" s="430"/>
      <c r="G85" s="427"/>
      <c r="H85" s="427"/>
      <c r="I85" s="427"/>
      <c r="J85" s="427"/>
      <c r="K85" s="427"/>
      <c r="L85" s="106"/>
      <c r="M85" s="85"/>
      <c r="N85" s="85"/>
    </row>
    <row r="86" spans="2:31" ht="44.25" customHeight="1">
      <c r="B86" s="429"/>
      <c r="C86" s="429"/>
      <c r="D86" s="430"/>
      <c r="E86" s="430"/>
      <c r="F86" s="430"/>
      <c r="G86" s="427"/>
      <c r="H86" s="427"/>
      <c r="I86" s="427"/>
      <c r="J86" s="427"/>
      <c r="K86" s="427"/>
    </row>
    <row r="87" spans="2:31">
      <c r="B87" s="429"/>
      <c r="C87" s="429"/>
      <c r="D87" s="430"/>
      <c r="E87" s="430"/>
      <c r="F87" s="430"/>
      <c r="G87" s="427"/>
      <c r="H87" s="427"/>
      <c r="I87" s="427"/>
      <c r="J87" s="427"/>
      <c r="K87" s="427"/>
    </row>
    <row r="88" spans="2:31">
      <c r="B88" s="429"/>
      <c r="C88" s="429"/>
      <c r="D88" s="430"/>
      <c r="E88" s="430"/>
      <c r="F88" s="430"/>
      <c r="G88" s="427"/>
      <c r="H88" s="427"/>
      <c r="I88" s="427"/>
      <c r="J88" s="427"/>
      <c r="K88" s="427"/>
    </row>
    <row r="89" spans="2:31">
      <c r="B89" s="429"/>
      <c r="C89" s="429"/>
      <c r="D89" s="430"/>
      <c r="E89" s="430"/>
      <c r="F89" s="430"/>
      <c r="G89" s="427"/>
      <c r="H89" s="427"/>
      <c r="I89" s="427"/>
      <c r="J89" s="427"/>
      <c r="K89" s="427"/>
      <c r="U89" s="84"/>
      <c r="V89" s="84"/>
      <c r="W89" s="1"/>
      <c r="X89" s="1"/>
      <c r="Y89" s="1"/>
      <c r="Z89" s="85"/>
      <c r="AA89" s="85"/>
      <c r="AB89" s="85"/>
      <c r="AC89" s="85"/>
      <c r="AD89" s="85"/>
      <c r="AE89" s="85"/>
    </row>
    <row r="90" spans="2:31">
      <c r="B90" s="429"/>
      <c r="C90" s="429"/>
      <c r="D90" s="430"/>
      <c r="E90" s="430"/>
      <c r="F90" s="430"/>
      <c r="G90" s="427"/>
      <c r="H90" s="427"/>
      <c r="I90" s="427"/>
      <c r="J90" s="427"/>
      <c r="K90" s="427"/>
      <c r="U90" s="84"/>
      <c r="V90" s="84"/>
      <c r="W90" s="1"/>
      <c r="X90" s="1"/>
      <c r="Y90" s="1"/>
      <c r="Z90" s="85"/>
      <c r="AA90" s="85"/>
      <c r="AB90" s="85"/>
      <c r="AC90" s="85"/>
      <c r="AD90" s="85"/>
      <c r="AE90" s="85"/>
    </row>
    <row r="91" spans="2:31">
      <c r="B91" s="429"/>
      <c r="C91" s="429"/>
      <c r="D91" s="430"/>
      <c r="E91" s="430"/>
      <c r="F91" s="430"/>
      <c r="G91" s="427"/>
      <c r="H91" s="427"/>
      <c r="I91" s="427"/>
      <c r="J91" s="427"/>
      <c r="K91" s="427"/>
      <c r="U91" s="84"/>
      <c r="V91" s="84"/>
      <c r="W91" s="1"/>
      <c r="X91" s="1"/>
      <c r="Y91" s="1"/>
      <c r="Z91" s="85"/>
      <c r="AA91" s="85"/>
      <c r="AB91" s="85"/>
      <c r="AC91" s="85"/>
      <c r="AD91" s="85"/>
      <c r="AE91" s="85"/>
    </row>
    <row r="92" spans="2:31">
      <c r="B92" s="429"/>
      <c r="C92" s="429"/>
      <c r="D92" s="430"/>
      <c r="E92" s="430"/>
      <c r="F92" s="430"/>
      <c r="G92" s="427"/>
      <c r="H92" s="427"/>
      <c r="I92" s="427"/>
      <c r="J92" s="427"/>
      <c r="K92" s="427"/>
      <c r="U92" s="84"/>
      <c r="V92" s="84"/>
      <c r="W92" s="1"/>
      <c r="X92" s="1"/>
      <c r="Y92" s="1"/>
      <c r="Z92" s="85"/>
      <c r="AA92" s="85"/>
      <c r="AB92" s="85"/>
      <c r="AC92" s="85"/>
      <c r="AD92" s="85"/>
      <c r="AE92" s="85"/>
    </row>
    <row r="93" spans="2:31">
      <c r="B93" s="429"/>
      <c r="C93" s="429"/>
      <c r="D93" s="430"/>
      <c r="E93" s="430"/>
      <c r="F93" s="430"/>
      <c r="G93" s="427"/>
      <c r="H93" s="427"/>
      <c r="I93" s="427"/>
      <c r="J93" s="427"/>
      <c r="K93" s="427"/>
      <c r="U93" s="84"/>
      <c r="V93" s="84"/>
      <c r="W93" s="1"/>
      <c r="X93" s="1"/>
      <c r="Y93" s="1"/>
      <c r="Z93" s="85"/>
      <c r="AA93" s="85"/>
      <c r="AB93" s="85"/>
      <c r="AC93" s="85"/>
      <c r="AD93" s="85"/>
      <c r="AE93" s="85"/>
    </row>
    <row r="94" spans="2:31">
      <c r="B94" s="429"/>
      <c r="C94" s="429"/>
      <c r="D94" s="430"/>
      <c r="E94" s="430"/>
      <c r="F94" s="430"/>
      <c r="G94" s="427"/>
      <c r="H94" s="427"/>
      <c r="I94" s="427"/>
      <c r="J94" s="427"/>
      <c r="K94" s="427"/>
      <c r="U94" s="84"/>
      <c r="V94" s="84"/>
      <c r="W94" s="1"/>
      <c r="X94" s="1"/>
      <c r="Y94" s="1"/>
      <c r="Z94" s="85"/>
      <c r="AA94" s="85"/>
      <c r="AB94" s="85"/>
      <c r="AC94" s="85"/>
      <c r="AD94" s="85"/>
      <c r="AE94" s="85"/>
    </row>
    <row r="95" spans="2:31">
      <c r="B95" s="429"/>
      <c r="C95" s="429"/>
      <c r="D95" s="430"/>
      <c r="E95" s="430"/>
      <c r="F95" s="430"/>
      <c r="G95" s="427"/>
      <c r="H95" s="427"/>
      <c r="I95" s="427"/>
      <c r="J95" s="427"/>
      <c r="K95" s="427"/>
      <c r="U95" s="84"/>
      <c r="V95" s="84"/>
      <c r="W95" s="1"/>
      <c r="X95" s="1"/>
      <c r="Y95" s="1"/>
      <c r="Z95" s="85"/>
      <c r="AA95" s="85"/>
      <c r="AB95" s="85"/>
      <c r="AC95" s="85"/>
      <c r="AD95" s="85"/>
      <c r="AE95" s="85"/>
    </row>
    <row r="96" spans="2:31">
      <c r="B96" s="429"/>
      <c r="C96" s="429"/>
      <c r="D96" s="430"/>
      <c r="E96" s="430"/>
      <c r="F96" s="430"/>
      <c r="G96" s="427"/>
      <c r="H96" s="427"/>
      <c r="I96" s="427"/>
      <c r="J96" s="427"/>
      <c r="K96" s="427"/>
      <c r="U96" s="84"/>
      <c r="V96" s="84"/>
      <c r="W96" s="1"/>
      <c r="X96" s="1"/>
      <c r="Y96" s="1"/>
      <c r="Z96" s="85"/>
      <c r="AA96" s="85"/>
      <c r="AB96" s="85"/>
      <c r="AC96" s="85"/>
      <c r="AD96" s="85"/>
      <c r="AE96" s="85"/>
    </row>
    <row r="97" spans="21:31">
      <c r="U97" s="84"/>
      <c r="V97" s="84"/>
      <c r="W97" s="1"/>
      <c r="X97" s="1"/>
      <c r="Y97" s="1"/>
      <c r="Z97" s="85"/>
      <c r="AA97" s="85"/>
      <c r="AB97" s="85"/>
      <c r="AC97" s="85"/>
      <c r="AD97" s="85"/>
      <c r="AE97" s="85"/>
    </row>
    <row r="98" spans="21:31">
      <c r="U98" s="84"/>
      <c r="V98" s="84"/>
      <c r="W98" s="1"/>
      <c r="X98" s="1"/>
      <c r="Y98" s="1"/>
      <c r="Z98" s="85"/>
      <c r="AA98" s="85"/>
      <c r="AB98" s="85"/>
      <c r="AC98" s="85"/>
      <c r="AD98" s="85"/>
      <c r="AE98" s="85"/>
    </row>
    <row r="99" spans="21:31">
      <c r="U99" s="84"/>
      <c r="V99" s="84"/>
      <c r="W99" s="1"/>
      <c r="X99" s="1"/>
      <c r="Y99" s="1"/>
      <c r="Z99" s="85"/>
      <c r="AA99" s="85"/>
      <c r="AB99" s="85"/>
      <c r="AC99" s="85"/>
      <c r="AD99" s="85"/>
      <c r="AE99" s="85"/>
    </row>
    <row r="100" spans="21:31">
      <c r="U100" s="84"/>
      <c r="V100" s="84"/>
      <c r="W100" s="1"/>
      <c r="X100" s="1"/>
      <c r="Y100" s="1"/>
      <c r="Z100" s="85"/>
      <c r="AA100" s="85"/>
      <c r="AB100" s="85"/>
      <c r="AC100" s="85"/>
      <c r="AD100" s="85"/>
      <c r="AE100" s="85"/>
    </row>
    <row r="101" spans="21:31">
      <c r="U101" s="84"/>
      <c r="V101" s="84"/>
      <c r="W101" s="1"/>
      <c r="X101" s="1"/>
      <c r="Y101" s="1"/>
      <c r="Z101" s="85"/>
      <c r="AA101" s="85"/>
      <c r="AB101" s="85"/>
      <c r="AC101" s="85"/>
      <c r="AD101" s="85"/>
      <c r="AE101" s="85"/>
    </row>
    <row r="102" spans="21:31">
      <c r="U102" s="84"/>
      <c r="V102" s="84"/>
      <c r="W102" s="1"/>
      <c r="X102" s="1"/>
      <c r="Y102" s="1"/>
      <c r="Z102" s="85"/>
      <c r="AA102" s="85"/>
      <c r="AB102" s="85"/>
      <c r="AC102" s="85"/>
      <c r="AD102" s="85"/>
      <c r="AE102" s="85"/>
    </row>
  </sheetData>
  <sheetProtection sheet="1" formatRows="0"/>
  <protectedRanges>
    <protectedRange sqref="A75:XFD181" name="Rango1"/>
  </protectedRanges>
  <dataConsolidate/>
  <mergeCells count="202">
    <mergeCell ref="B80:K81"/>
    <mergeCell ref="B85:C86"/>
    <mergeCell ref="D85:F86"/>
    <mergeCell ref="G85:I86"/>
    <mergeCell ref="J85:K86"/>
    <mergeCell ref="B83:C84"/>
    <mergeCell ref="D83:F84"/>
    <mergeCell ref="G83:I84"/>
    <mergeCell ref="J83:K84"/>
    <mergeCell ref="J82:K82"/>
    <mergeCell ref="J87:K88"/>
    <mergeCell ref="J89:K90"/>
    <mergeCell ref="J91:K92"/>
    <mergeCell ref="J93:K94"/>
    <mergeCell ref="J95:K96"/>
    <mergeCell ref="B82:C82"/>
    <mergeCell ref="D82:F82"/>
    <mergeCell ref="G82:I82"/>
    <mergeCell ref="B87:C88"/>
    <mergeCell ref="D87:F88"/>
    <mergeCell ref="B89:C90"/>
    <mergeCell ref="B91:C92"/>
    <mergeCell ref="B93:C94"/>
    <mergeCell ref="B95:C96"/>
    <mergeCell ref="D89:F90"/>
    <mergeCell ref="D91:F92"/>
    <mergeCell ref="D93:F94"/>
    <mergeCell ref="D95:F96"/>
    <mergeCell ref="G87:I88"/>
    <mergeCell ref="G89:I90"/>
    <mergeCell ref="G91:I92"/>
    <mergeCell ref="G93:I94"/>
    <mergeCell ref="G95:I96"/>
    <mergeCell ref="B76:C77"/>
    <mergeCell ref="D76:F77"/>
    <mergeCell ref="G76:H77"/>
    <mergeCell ref="I76:K77"/>
    <mergeCell ref="L76:M77"/>
    <mergeCell ref="N76:P77"/>
    <mergeCell ref="Q76:S77"/>
    <mergeCell ref="T76:V77"/>
    <mergeCell ref="Q78:S79"/>
    <mergeCell ref="T78:V79"/>
    <mergeCell ref="S75:V75"/>
    <mergeCell ref="E70:H70"/>
    <mergeCell ref="I70:J70"/>
    <mergeCell ref="E71:H71"/>
    <mergeCell ref="I71:J71"/>
    <mergeCell ref="E72:H72"/>
    <mergeCell ref="I72:J72"/>
    <mergeCell ref="E67:H67"/>
    <mergeCell ref="I67:J67"/>
    <mergeCell ref="E68:H68"/>
    <mergeCell ref="I68:J68"/>
    <mergeCell ref="E69:H69"/>
    <mergeCell ref="I69:J69"/>
    <mergeCell ref="K75:L75"/>
    <mergeCell ref="M75:P75"/>
    <mergeCell ref="E73:H73"/>
    <mergeCell ref="I73:J73"/>
    <mergeCell ref="E74:H74"/>
    <mergeCell ref="I74:J74"/>
    <mergeCell ref="D75:E75"/>
    <mergeCell ref="F75:I75"/>
    <mergeCell ref="Q75:R75"/>
    <mergeCell ref="E64:H64"/>
    <mergeCell ref="I64:J64"/>
    <mergeCell ref="E65:H65"/>
    <mergeCell ref="I65:J65"/>
    <mergeCell ref="E66:H66"/>
    <mergeCell ref="I66:J66"/>
    <mergeCell ref="E61:H61"/>
    <mergeCell ref="I61:J61"/>
    <mergeCell ref="E62:H62"/>
    <mergeCell ref="I62:J62"/>
    <mergeCell ref="E63:H63"/>
    <mergeCell ref="I63:J63"/>
    <mergeCell ref="E58:H58"/>
    <mergeCell ref="I58:J58"/>
    <mergeCell ref="E59:H59"/>
    <mergeCell ref="I59:J59"/>
    <mergeCell ref="E60:H60"/>
    <mergeCell ref="I60:J60"/>
    <mergeCell ref="E55:H55"/>
    <mergeCell ref="I55:J55"/>
    <mergeCell ref="E56:H56"/>
    <mergeCell ref="I56:J56"/>
    <mergeCell ref="E57:H57"/>
    <mergeCell ref="I57:J57"/>
    <mergeCell ref="E52:H52"/>
    <mergeCell ref="I52:J52"/>
    <mergeCell ref="E53:H53"/>
    <mergeCell ref="I53:J53"/>
    <mergeCell ref="E54:H54"/>
    <mergeCell ref="I54:J54"/>
    <mergeCell ref="E49:H49"/>
    <mergeCell ref="I49:J49"/>
    <mergeCell ref="E50:H50"/>
    <mergeCell ref="I50:J50"/>
    <mergeCell ref="E51:H51"/>
    <mergeCell ref="I51:J51"/>
    <mergeCell ref="E46:H46"/>
    <mergeCell ref="I46:J46"/>
    <mergeCell ref="E47:H47"/>
    <mergeCell ref="I47:J47"/>
    <mergeCell ref="E48:H48"/>
    <mergeCell ref="I48:J48"/>
    <mergeCell ref="E43:H43"/>
    <mergeCell ref="I43:J43"/>
    <mergeCell ref="E44:H44"/>
    <mergeCell ref="I44:J44"/>
    <mergeCell ref="E45:H45"/>
    <mergeCell ref="I45:J45"/>
    <mergeCell ref="E40:H40"/>
    <mergeCell ref="I40:J40"/>
    <mergeCell ref="E41:H41"/>
    <mergeCell ref="I41:J41"/>
    <mergeCell ref="E42:H42"/>
    <mergeCell ref="I42:J42"/>
    <mergeCell ref="E37:H37"/>
    <mergeCell ref="I37:J37"/>
    <mergeCell ref="E38:H38"/>
    <mergeCell ref="I38:J38"/>
    <mergeCell ref="E39:H39"/>
    <mergeCell ref="I39:J39"/>
    <mergeCell ref="E34:H34"/>
    <mergeCell ref="I34:J34"/>
    <mergeCell ref="E35:H35"/>
    <mergeCell ref="I35:J35"/>
    <mergeCell ref="E36:H36"/>
    <mergeCell ref="I36:J36"/>
    <mergeCell ref="E31:H31"/>
    <mergeCell ref="I31:J31"/>
    <mergeCell ref="E32:H32"/>
    <mergeCell ref="I32:J32"/>
    <mergeCell ref="E33:H33"/>
    <mergeCell ref="I33:J33"/>
    <mergeCell ref="E28:H28"/>
    <mergeCell ref="I28:J28"/>
    <mergeCell ref="E29:H29"/>
    <mergeCell ref="I29:J29"/>
    <mergeCell ref="E30:H30"/>
    <mergeCell ref="I30:J30"/>
    <mergeCell ref="E25:H25"/>
    <mergeCell ref="I25:J25"/>
    <mergeCell ref="E26:H26"/>
    <mergeCell ref="I26:J26"/>
    <mergeCell ref="E27:H27"/>
    <mergeCell ref="I27:J27"/>
    <mergeCell ref="E22:H22"/>
    <mergeCell ref="I22:J22"/>
    <mergeCell ref="E23:H23"/>
    <mergeCell ref="I23:J23"/>
    <mergeCell ref="E24:H24"/>
    <mergeCell ref="I24:J24"/>
    <mergeCell ref="E19:H19"/>
    <mergeCell ref="I19:J19"/>
    <mergeCell ref="E20:H20"/>
    <mergeCell ref="I20:J20"/>
    <mergeCell ref="E21:H21"/>
    <mergeCell ref="I21:J21"/>
    <mergeCell ref="E17:H17"/>
    <mergeCell ref="I17:J17"/>
    <mergeCell ref="E18:H18"/>
    <mergeCell ref="I18:J18"/>
    <mergeCell ref="E13:H13"/>
    <mergeCell ref="I13:J13"/>
    <mergeCell ref="E14:H14"/>
    <mergeCell ref="I14:J14"/>
    <mergeCell ref="E15:H15"/>
    <mergeCell ref="I15:J15"/>
    <mergeCell ref="E12:H12"/>
    <mergeCell ref="I12:J12"/>
    <mergeCell ref="E7:H7"/>
    <mergeCell ref="I7:J7"/>
    <mergeCell ref="E8:H8"/>
    <mergeCell ref="I8:J8"/>
    <mergeCell ref="E9:H9"/>
    <mergeCell ref="I9:J9"/>
    <mergeCell ref="E16:H16"/>
    <mergeCell ref="I16:J16"/>
    <mergeCell ref="E10:H10"/>
    <mergeCell ref="I10:J10"/>
    <mergeCell ref="E11:H11"/>
    <mergeCell ref="I11:J11"/>
    <mergeCell ref="R1:V2"/>
    <mergeCell ref="P3:Q3"/>
    <mergeCell ref="R3:V3"/>
    <mergeCell ref="E6:H6"/>
    <mergeCell ref="I6:J6"/>
    <mergeCell ref="B1:D1"/>
    <mergeCell ref="E1:K3"/>
    <mergeCell ref="N1:O1"/>
    <mergeCell ref="B2:D3"/>
    <mergeCell ref="L2:L3"/>
    <mergeCell ref="M2:M3"/>
    <mergeCell ref="N2:O3"/>
    <mergeCell ref="E4:H4"/>
    <mergeCell ref="I4:J4"/>
    <mergeCell ref="E5:H5"/>
    <mergeCell ref="I5:J5"/>
    <mergeCell ref="P1:Q2"/>
  </mergeCells>
  <conditionalFormatting sqref="B5:B19">
    <cfRule type="containsText" dxfId="18" priority="6" operator="containsText" text="X">
      <formula>NOT(ISERROR(SEARCH("X",B5)))</formula>
    </cfRule>
  </conditionalFormatting>
  <conditionalFormatting sqref="B21:B36">
    <cfRule type="containsText" dxfId="17" priority="4" operator="containsText" text="X">
      <formula>NOT(ISERROR(SEARCH("X",B21)))</formula>
    </cfRule>
  </conditionalFormatting>
  <conditionalFormatting sqref="B38:B52">
    <cfRule type="containsText" dxfId="16" priority="3" operator="containsText" text="X">
      <formula>NOT(ISERROR(SEARCH("X",B38)))</formula>
    </cfRule>
  </conditionalFormatting>
  <conditionalFormatting sqref="B54:B68">
    <cfRule type="containsText" dxfId="15" priority="2" operator="containsText" text="X">
      <formula>NOT(ISERROR(SEARCH("X",B54)))</formula>
    </cfRule>
  </conditionalFormatting>
  <conditionalFormatting sqref="B70:B74">
    <cfRule type="containsText" dxfId="14" priority="1" operator="containsText" text="X">
      <formula>NOT(ISERROR(SEARCH("X",B70)))</formula>
    </cfRule>
  </conditionalFormatting>
  <dataValidations count="3">
    <dataValidation type="textLength" operator="equal" allowBlank="1" showInputMessage="1" showErrorMessage="1" sqref="B21:B36 B38:B52 B5:B19 B54:B68" xr:uid="{00000000-0002-0000-0400-000000000000}">
      <formula1>1</formula1>
    </dataValidation>
    <dataValidation type="list" allowBlank="1" showInputMessage="1" showErrorMessage="1" sqref="I36:J36" xr:uid="{00000000-0002-0000-0400-000001000000}">
      <formula1>INDIRECT($D$48&amp;"_"&amp;$E$48)</formula1>
    </dataValidation>
    <dataValidation type="list" allowBlank="1" showInputMessage="1" showErrorMessage="1" sqref="E36:H36" xr:uid="{00000000-0002-0000-0400-000002000000}">
      <formula1>INDIRECT($D$48)</formula1>
    </dataValidation>
  </dataValidations>
  <pageMargins left="0.7" right="0.7" top="0.75" bottom="0.75" header="0.3" footer="0.3"/>
  <pageSetup paperSize="9" scale="2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3000000}">
          <x14:formula1>
            <xm:f>'/Users/ramonbecerra/Desktop/C:\Users\Admin\Downloads\[formatopedido(ACTUALIZADO) (8).xlsx]Hoja4'!#REF!</xm:f>
          </x14:formula1>
          <xm:sqref>D36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8678C-885E-4ED2-8DD3-97F759EDEF8E}">
  <sheetPr>
    <pageSetUpPr fitToPage="1"/>
  </sheetPr>
  <dimension ref="A1:Y120"/>
  <sheetViews>
    <sheetView showGridLines="0" tabSelected="1" zoomScaleNormal="100" zoomScaleSheetLayoutView="90" zoomScalePageLayoutView="90" workbookViewId="0">
      <selection activeCell="S6" sqref="S6:V12"/>
    </sheetView>
  </sheetViews>
  <sheetFormatPr baseColWidth="10" defaultColWidth="10.6640625" defaultRowHeight="13"/>
  <cols>
    <col min="1" max="1" width="2" style="26" customWidth="1"/>
    <col min="2" max="2" width="7.5" style="38" customWidth="1"/>
    <col min="3" max="3" width="13.33203125" style="27" customWidth="1"/>
    <col min="4" max="4" width="22.1640625" style="27" customWidth="1"/>
    <col min="5" max="5" width="8.6640625" style="27" customWidth="1"/>
    <col min="6" max="6" width="7.6640625" style="27" customWidth="1"/>
    <col min="7" max="7" width="13.6640625" style="27" customWidth="1"/>
    <col min="8" max="8" width="4.6640625" style="27" customWidth="1"/>
    <col min="9" max="9" width="5.33203125" style="27" customWidth="1"/>
    <col min="10" max="10" width="17.6640625" style="27" customWidth="1"/>
    <col min="11" max="11" width="18.33203125" style="27" customWidth="1"/>
    <col min="12" max="12" width="10.1640625" style="27" customWidth="1"/>
    <col min="13" max="13" width="7.5" style="27" customWidth="1"/>
    <col min="14" max="14" width="8" style="27" customWidth="1"/>
    <col min="15" max="15" width="6.5" style="27" customWidth="1"/>
    <col min="16" max="16" width="7.1640625" style="27" customWidth="1"/>
    <col min="17" max="17" width="6.6640625" style="27" customWidth="1"/>
    <col min="18" max="18" width="8.33203125" style="27" customWidth="1"/>
    <col min="19" max="19" width="10.83203125" style="27" customWidth="1"/>
    <col min="20" max="20" width="9.6640625" style="27" customWidth="1"/>
    <col min="21" max="21" width="7.6640625" style="27" customWidth="1"/>
    <col min="22" max="22" width="8.1640625" style="27" customWidth="1"/>
    <col min="23" max="23" width="11.33203125" style="27" customWidth="1"/>
    <col min="24" max="24" width="13.33203125" style="27" customWidth="1"/>
    <col min="25" max="25" width="18.33203125" style="27" customWidth="1"/>
    <col min="26" max="16384" width="10.6640625" style="27"/>
  </cols>
  <sheetData>
    <row r="1" spans="1:25" ht="19.5" customHeight="1">
      <c r="B1" s="27"/>
    </row>
    <row r="2" spans="1:25" ht="23.25" customHeight="1">
      <c r="A2" s="28"/>
      <c r="B2" s="160" t="s">
        <v>1583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</row>
    <row r="3" spans="1:25" ht="27.75" customHeight="1">
      <c r="A3" s="28"/>
      <c r="B3" s="162" t="s">
        <v>1584</v>
      </c>
      <c r="C3" s="163"/>
      <c r="D3" s="17" t="s">
        <v>1585</v>
      </c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7" t="s">
        <v>1586</v>
      </c>
      <c r="T3" s="168"/>
      <c r="U3" s="168"/>
      <c r="V3" s="168"/>
      <c r="W3" s="167" t="s">
        <v>1587</v>
      </c>
      <c r="X3" s="169"/>
      <c r="Y3" s="169"/>
    </row>
    <row r="4" spans="1:25" ht="16.5" customHeight="1">
      <c r="A4" s="28"/>
      <c r="B4" s="164"/>
      <c r="C4" s="165"/>
      <c r="D4" s="17" t="s">
        <v>1588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67"/>
      <c r="T4" s="168"/>
      <c r="U4" s="168"/>
      <c r="V4" s="168"/>
      <c r="W4" s="167"/>
      <c r="X4" s="169"/>
      <c r="Y4" s="169"/>
    </row>
    <row r="5" spans="1:25" ht="16.5" customHeight="1">
      <c r="A5" s="28"/>
      <c r="B5" s="164"/>
      <c r="C5" s="165"/>
      <c r="D5" s="17" t="s">
        <v>1589</v>
      </c>
      <c r="E5" s="170"/>
      <c r="F5" s="170"/>
      <c r="G5" s="170"/>
      <c r="H5" s="170"/>
      <c r="I5" s="170"/>
      <c r="J5" s="170"/>
      <c r="K5" s="171" t="s">
        <v>1590</v>
      </c>
      <c r="L5" s="171"/>
      <c r="M5" s="171"/>
      <c r="N5" s="172"/>
      <c r="O5" s="173"/>
      <c r="P5" s="173"/>
      <c r="Q5" s="173"/>
      <c r="R5" s="174"/>
      <c r="S5" s="167"/>
      <c r="T5" s="168"/>
      <c r="U5" s="168"/>
      <c r="V5" s="168"/>
      <c r="W5" s="167"/>
      <c r="X5" s="169"/>
      <c r="Y5" s="169"/>
    </row>
    <row r="6" spans="1:25" ht="16.5" customHeight="1">
      <c r="A6" s="28"/>
      <c r="B6" s="164"/>
      <c r="C6" s="165"/>
      <c r="D6" s="17" t="s">
        <v>1591</v>
      </c>
      <c r="E6" s="170"/>
      <c r="F6" s="170"/>
      <c r="G6" s="170"/>
      <c r="H6" s="170"/>
      <c r="I6" s="170"/>
      <c r="J6" s="170"/>
      <c r="K6" s="175" t="s">
        <v>1592</v>
      </c>
      <c r="L6" s="175"/>
      <c r="M6" s="175"/>
      <c r="N6" s="176"/>
      <c r="O6" s="176"/>
      <c r="P6" s="176"/>
      <c r="Q6" s="176"/>
      <c r="R6" s="170"/>
      <c r="S6" s="177" t="s">
        <v>1904</v>
      </c>
      <c r="T6" s="178"/>
      <c r="U6" s="178"/>
      <c r="V6" s="179"/>
      <c r="W6" s="183" t="s">
        <v>1593</v>
      </c>
      <c r="X6" s="183"/>
      <c r="Y6" s="183"/>
    </row>
    <row r="7" spans="1:25" ht="19.5" customHeight="1">
      <c r="A7" s="29" t="s">
        <v>22</v>
      </c>
      <c r="B7" s="164"/>
      <c r="C7" s="165"/>
      <c r="D7" s="17"/>
      <c r="E7" s="185"/>
      <c r="F7" s="185"/>
      <c r="G7" s="185"/>
      <c r="H7" s="185"/>
      <c r="I7" s="185"/>
      <c r="J7" s="185"/>
      <c r="K7" s="175" t="s">
        <v>1594</v>
      </c>
      <c r="L7" s="175"/>
      <c r="M7" s="175"/>
      <c r="N7" s="185"/>
      <c r="O7" s="185"/>
      <c r="P7" s="185"/>
      <c r="Q7" s="185"/>
      <c r="R7" s="186"/>
      <c r="S7" s="180"/>
      <c r="T7" s="181"/>
      <c r="U7" s="181"/>
      <c r="V7" s="182"/>
      <c r="W7" s="183"/>
      <c r="X7" s="183"/>
      <c r="Y7" s="183"/>
    </row>
    <row r="8" spans="1:25" ht="19.5" customHeight="1">
      <c r="A8" s="29"/>
      <c r="B8" s="164"/>
      <c r="C8" s="165"/>
      <c r="D8" s="113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87"/>
      <c r="S8" s="181"/>
      <c r="T8" s="181"/>
      <c r="U8" s="181"/>
      <c r="V8" s="182"/>
      <c r="W8" s="183"/>
      <c r="X8" s="183"/>
      <c r="Y8" s="183"/>
    </row>
    <row r="9" spans="1:25" ht="21" customHeight="1">
      <c r="A9" s="29" t="s">
        <v>23</v>
      </c>
      <c r="B9" s="162" t="s">
        <v>1595</v>
      </c>
      <c r="C9" s="163"/>
      <c r="D9" s="17" t="s">
        <v>1596</v>
      </c>
      <c r="E9" s="188"/>
      <c r="F9" s="188"/>
      <c r="G9" s="188"/>
      <c r="H9" s="188"/>
      <c r="I9" s="188"/>
      <c r="J9" s="188"/>
      <c r="K9" s="175" t="s">
        <v>1597</v>
      </c>
      <c r="L9" s="175"/>
      <c r="M9" s="175"/>
      <c r="N9" s="188"/>
      <c r="O9" s="188"/>
      <c r="P9" s="188"/>
      <c r="Q9" s="188"/>
      <c r="R9" s="188"/>
      <c r="S9" s="180"/>
      <c r="T9" s="181"/>
      <c r="U9" s="181"/>
      <c r="V9" s="182"/>
      <c r="W9" s="183"/>
      <c r="X9" s="183"/>
      <c r="Y9" s="183"/>
    </row>
    <row r="10" spans="1:25" ht="21.75" customHeight="1">
      <c r="A10" s="29" t="s">
        <v>24</v>
      </c>
      <c r="B10" s="164"/>
      <c r="C10" s="165"/>
      <c r="D10" s="18" t="s">
        <v>1598</v>
      </c>
      <c r="E10" s="189"/>
      <c r="F10" s="190"/>
      <c r="G10" s="190"/>
      <c r="H10" s="190"/>
      <c r="I10" s="190"/>
      <c r="J10" s="190"/>
      <c r="K10" s="199" t="s">
        <v>1599</v>
      </c>
      <c r="L10" s="199"/>
      <c r="M10" s="199"/>
      <c r="N10" s="200"/>
      <c r="O10" s="200"/>
      <c r="P10" s="200"/>
      <c r="Q10" s="200"/>
      <c r="R10" s="200"/>
      <c r="S10" s="180"/>
      <c r="T10" s="181"/>
      <c r="U10" s="181"/>
      <c r="V10" s="182"/>
      <c r="W10" s="183"/>
      <c r="X10" s="183"/>
      <c r="Y10" s="183"/>
    </row>
    <row r="11" spans="1:25" ht="20.25" customHeight="1">
      <c r="A11" s="28"/>
      <c r="B11" s="164"/>
      <c r="C11" s="165"/>
      <c r="D11" s="19" t="s">
        <v>1600</v>
      </c>
      <c r="E11" s="139"/>
      <c r="F11" s="139"/>
      <c r="G11" s="139"/>
      <c r="H11" s="139"/>
      <c r="I11" s="139"/>
      <c r="J11" s="139"/>
      <c r="K11" s="175" t="s">
        <v>1601</v>
      </c>
      <c r="L11" s="175"/>
      <c r="M11" s="175"/>
      <c r="N11" s="139"/>
      <c r="O11" s="139"/>
      <c r="P11" s="139"/>
      <c r="Q11" s="139"/>
      <c r="R11" s="139"/>
      <c r="S11" s="180"/>
      <c r="T11" s="181"/>
      <c r="U11" s="181"/>
      <c r="V11" s="182"/>
      <c r="W11" s="183"/>
      <c r="X11" s="183"/>
      <c r="Y11" s="183"/>
    </row>
    <row r="12" spans="1:25" ht="20.25" customHeight="1">
      <c r="A12" s="28"/>
      <c r="B12" s="164"/>
      <c r="C12" s="165"/>
      <c r="D12" s="208" t="s">
        <v>1602</v>
      </c>
      <c r="E12" s="209" t="s">
        <v>1603</v>
      </c>
      <c r="F12" s="210"/>
      <c r="G12" s="139" t="s">
        <v>1604</v>
      </c>
      <c r="H12" s="139"/>
      <c r="I12" s="139"/>
      <c r="J12" s="111" t="s">
        <v>1605</v>
      </c>
      <c r="K12" s="108" t="s">
        <v>1606</v>
      </c>
      <c r="L12" s="108"/>
      <c r="M12" s="108"/>
      <c r="N12" s="30"/>
      <c r="O12" s="108"/>
      <c r="P12" s="108"/>
      <c r="Q12" s="108"/>
      <c r="R12" s="31"/>
      <c r="S12" s="181"/>
      <c r="T12" s="181"/>
      <c r="U12" s="181"/>
      <c r="V12" s="182"/>
      <c r="W12" s="184"/>
      <c r="X12" s="184"/>
      <c r="Y12" s="184"/>
    </row>
    <row r="13" spans="1:25" ht="27.75" customHeight="1">
      <c r="A13" s="28">
        <v>4</v>
      </c>
      <c r="B13" s="197"/>
      <c r="C13" s="198"/>
      <c r="D13" s="208"/>
      <c r="E13" s="211" t="s">
        <v>1607</v>
      </c>
      <c r="F13" s="212"/>
      <c r="G13" s="213" t="s">
        <v>1608</v>
      </c>
      <c r="H13" s="213"/>
      <c r="I13" s="213"/>
      <c r="J13" s="112" t="s">
        <v>1609</v>
      </c>
      <c r="K13" s="110" t="s">
        <v>1610</v>
      </c>
      <c r="L13" s="109" t="s">
        <v>966</v>
      </c>
      <c r="M13" s="110"/>
      <c r="N13" s="109"/>
      <c r="O13" s="109"/>
      <c r="P13" s="109"/>
      <c r="Q13" s="109"/>
      <c r="R13" s="32"/>
      <c r="S13" s="155" t="s">
        <v>1611</v>
      </c>
      <c r="T13" s="156"/>
      <c r="U13" s="137"/>
      <c r="V13" s="137"/>
      <c r="W13" s="137"/>
      <c r="X13" s="137"/>
      <c r="Y13" s="138"/>
    </row>
    <row r="14" spans="1:25" ht="20" customHeight="1">
      <c r="A14" s="28">
        <v>1</v>
      </c>
      <c r="B14" s="191" t="s">
        <v>1612</v>
      </c>
      <c r="C14" s="192"/>
      <c r="D14" s="33" t="s">
        <v>1613</v>
      </c>
      <c r="E14" s="157"/>
      <c r="F14" s="157"/>
      <c r="G14" s="157"/>
      <c r="H14" s="157"/>
      <c r="I14" s="157"/>
      <c r="J14" s="157"/>
      <c r="K14" s="158"/>
      <c r="L14" s="162" t="s">
        <v>1614</v>
      </c>
      <c r="M14" s="163"/>
      <c r="N14" s="20"/>
      <c r="O14" s="141" t="s">
        <v>1615</v>
      </c>
      <c r="P14" s="142"/>
      <c r="Q14" s="142"/>
      <c r="R14" s="142"/>
      <c r="S14" s="143">
        <f>IF($A$14=1,Y111,"")</f>
        <v>31.392499999999998</v>
      </c>
      <c r="T14" s="143"/>
      <c r="U14" s="144" t="s">
        <v>1616</v>
      </c>
      <c r="V14" s="145"/>
      <c r="W14" s="145"/>
      <c r="X14" s="148">
        <f ca="1">TODAY()</f>
        <v>46151</v>
      </c>
      <c r="Y14" s="149"/>
    </row>
    <row r="15" spans="1:25" ht="20" customHeight="1">
      <c r="A15" s="28"/>
      <c r="B15" s="193"/>
      <c r="C15" s="194"/>
      <c r="D15" s="34" t="s">
        <v>1598</v>
      </c>
      <c r="E15" s="152"/>
      <c r="F15" s="152"/>
      <c r="G15" s="152"/>
      <c r="H15" s="152"/>
      <c r="I15" s="152"/>
      <c r="J15" s="152"/>
      <c r="K15" s="153"/>
      <c r="L15" s="164"/>
      <c r="M15" s="165"/>
      <c r="N15" s="22"/>
      <c r="O15" s="154" t="s">
        <v>1617</v>
      </c>
      <c r="P15" s="154"/>
      <c r="Q15" s="154"/>
      <c r="R15" s="154"/>
      <c r="S15" s="140" t="str">
        <f>IF($A$14=2,Y111/2,"")</f>
        <v/>
      </c>
      <c r="T15" s="140"/>
      <c r="U15" s="144"/>
      <c r="V15" s="145"/>
      <c r="W15" s="145"/>
      <c r="X15" s="148"/>
      <c r="Y15" s="149"/>
    </row>
    <row r="16" spans="1:25" ht="20" customHeight="1">
      <c r="A16" s="28"/>
      <c r="B16" s="193"/>
      <c r="C16" s="194"/>
      <c r="D16" s="33" t="s">
        <v>1600</v>
      </c>
      <c r="E16" s="157"/>
      <c r="F16" s="157"/>
      <c r="G16" s="157"/>
      <c r="H16" s="157"/>
      <c r="I16" s="157"/>
      <c r="J16" s="157"/>
      <c r="K16" s="158"/>
      <c r="L16" s="164"/>
      <c r="M16" s="165"/>
      <c r="N16" s="21"/>
      <c r="O16" s="141" t="s">
        <v>1618</v>
      </c>
      <c r="P16" s="141"/>
      <c r="Q16" s="141"/>
      <c r="R16" s="141"/>
      <c r="S16" s="159" t="s">
        <v>1619</v>
      </c>
      <c r="T16" s="159"/>
      <c r="U16" s="146"/>
      <c r="V16" s="147"/>
      <c r="W16" s="147"/>
      <c r="X16" s="150"/>
      <c r="Y16" s="151"/>
    </row>
    <row r="17" spans="1:25" ht="20" customHeight="1">
      <c r="A17" s="28"/>
      <c r="B17" s="193"/>
      <c r="C17" s="194"/>
      <c r="D17" s="35" t="s">
        <v>1620</v>
      </c>
      <c r="E17" s="157"/>
      <c r="F17" s="157"/>
      <c r="G17" s="157"/>
      <c r="H17" s="157"/>
      <c r="I17" s="157"/>
      <c r="J17" s="157"/>
      <c r="K17" s="158"/>
      <c r="L17" s="164"/>
      <c r="M17" s="165"/>
      <c r="N17" s="22"/>
      <c r="O17" s="154" t="s">
        <v>1621</v>
      </c>
      <c r="P17" s="154"/>
      <c r="Q17" s="154"/>
      <c r="R17" s="154"/>
      <c r="S17" s="140" t="str">
        <f>IF($A$14=4,Y111,"")</f>
        <v/>
      </c>
      <c r="T17" s="140"/>
      <c r="U17" s="214" t="s">
        <v>1622</v>
      </c>
      <c r="V17" s="215"/>
      <c r="W17" s="215"/>
      <c r="X17" s="220">
        <f ca="1">IF(Q27="A",WORKDAY(X14,3),IF(Q27="B",WORKDAY(X14,7), IF(Q27="C",WORKDAY(X14,10),IF(Q27="D",WORKDAY(X14,20),IF(Q27="E",WORKDAY(X14,30),IF(Q27="F",WORKDAY(X14,40),"N/A"))))))</f>
        <v>46155</v>
      </c>
      <c r="Y17" s="221"/>
    </row>
    <row r="18" spans="1:25" ht="21.75" customHeight="1">
      <c r="A18" s="28"/>
      <c r="B18" s="193"/>
      <c r="C18" s="194"/>
      <c r="D18" s="35"/>
      <c r="E18" s="157"/>
      <c r="F18" s="157"/>
      <c r="G18" s="157"/>
      <c r="H18" s="157"/>
      <c r="I18" s="157"/>
      <c r="J18" s="157"/>
      <c r="K18" s="158"/>
      <c r="L18" s="164"/>
      <c r="M18" s="165"/>
      <c r="N18" s="21"/>
      <c r="O18" s="141" t="s">
        <v>1623</v>
      </c>
      <c r="P18" s="141"/>
      <c r="Q18" s="141"/>
      <c r="R18" s="141"/>
      <c r="S18" s="143" t="str">
        <f>IF($A$14=5,Y111,"")</f>
        <v/>
      </c>
      <c r="T18" s="143"/>
      <c r="U18" s="216"/>
      <c r="V18" s="217"/>
      <c r="W18" s="217"/>
      <c r="X18" s="148"/>
      <c r="Y18" s="149"/>
    </row>
    <row r="19" spans="1:25" ht="20" customHeight="1">
      <c r="A19" s="28" t="b">
        <v>0</v>
      </c>
      <c r="B19" s="193"/>
      <c r="C19" s="194"/>
      <c r="D19" s="35"/>
      <c r="E19" s="222"/>
      <c r="F19" s="222"/>
      <c r="G19" s="222"/>
      <c r="H19" s="222"/>
      <c r="I19" s="222"/>
      <c r="J19" s="222"/>
      <c r="K19" s="223"/>
      <c r="L19" s="164"/>
      <c r="M19" s="165"/>
      <c r="N19" s="22"/>
      <c r="O19" s="154" t="s">
        <v>1624</v>
      </c>
      <c r="P19" s="154"/>
      <c r="Q19" s="154"/>
      <c r="R19" s="154"/>
      <c r="S19" s="140" t="str">
        <f>IF($A$14=6,Y111,"")</f>
        <v/>
      </c>
      <c r="T19" s="140"/>
      <c r="U19" s="218"/>
      <c r="V19" s="219"/>
      <c r="W19" s="219"/>
      <c r="X19" s="150"/>
      <c r="Y19" s="151"/>
    </row>
    <row r="20" spans="1:25" ht="20" customHeight="1">
      <c r="A20" s="28"/>
      <c r="B20" s="195"/>
      <c r="C20" s="196"/>
      <c r="D20" s="23" t="s">
        <v>1625</v>
      </c>
      <c r="E20" s="227" t="s">
        <v>1626</v>
      </c>
      <c r="F20" s="227"/>
      <c r="G20" s="227"/>
      <c r="H20" s="228"/>
      <c r="I20" s="229"/>
      <c r="J20" s="229"/>
      <c r="K20" s="229"/>
      <c r="L20" s="229"/>
      <c r="M20" s="229"/>
      <c r="N20" s="230"/>
      <c r="O20" s="230"/>
      <c r="P20" s="230"/>
      <c r="Q20" s="230"/>
      <c r="R20" s="230"/>
      <c r="S20" s="230"/>
      <c r="T20" s="230"/>
      <c r="U20" s="231"/>
      <c r="V20" s="231"/>
      <c r="W20" s="231"/>
      <c r="X20" s="231"/>
      <c r="Y20" s="232"/>
    </row>
    <row r="21" spans="1:25" ht="18" customHeight="1">
      <c r="A21" s="28" t="b">
        <v>0</v>
      </c>
      <c r="B21" s="191" t="s">
        <v>1627</v>
      </c>
      <c r="C21" s="192"/>
      <c r="D21" s="24"/>
      <c r="E21" s="202" t="s">
        <v>1628</v>
      </c>
      <c r="F21" s="203"/>
      <c r="G21" s="203"/>
      <c r="H21" s="203"/>
      <c r="I21" s="204" t="s">
        <v>1629</v>
      </c>
      <c r="J21" s="205"/>
      <c r="K21" s="205"/>
      <c r="L21" s="205"/>
      <c r="M21" s="206"/>
      <c r="N21" s="206"/>
      <c r="O21" s="206"/>
      <c r="P21" s="206"/>
      <c r="Q21" s="206"/>
      <c r="R21" s="207"/>
      <c r="S21" s="284"/>
      <c r="T21" s="286" t="s">
        <v>1630</v>
      </c>
      <c r="U21" s="286"/>
      <c r="V21" s="286"/>
      <c r="W21" s="286"/>
      <c r="X21" s="286"/>
      <c r="Y21" s="287"/>
    </row>
    <row r="22" spans="1:25" ht="15.75" customHeight="1">
      <c r="A22" s="28" t="b">
        <v>0</v>
      </c>
      <c r="B22" s="193"/>
      <c r="C22" s="201"/>
      <c r="D22" s="25" t="s">
        <v>1631</v>
      </c>
      <c r="E22" s="152" t="str">
        <f>IF($A$21,E9,"")</f>
        <v/>
      </c>
      <c r="F22" s="152"/>
      <c r="G22" s="152"/>
      <c r="H22" s="152"/>
      <c r="I22" s="152"/>
      <c r="J22" s="152"/>
      <c r="K22" s="139" t="s">
        <v>1632</v>
      </c>
      <c r="L22" s="139"/>
      <c r="M22" s="139"/>
      <c r="N22" s="152" t="str">
        <f>IF($A$21,E3,"")</f>
        <v/>
      </c>
      <c r="O22" s="152"/>
      <c r="P22" s="152"/>
      <c r="Q22" s="152"/>
      <c r="R22" s="152"/>
      <c r="S22" s="285"/>
      <c r="T22" s="288"/>
      <c r="U22" s="288"/>
      <c r="V22" s="288"/>
      <c r="W22" s="288"/>
      <c r="X22" s="288"/>
      <c r="Y22" s="289"/>
    </row>
    <row r="23" spans="1:25" ht="15.75" customHeight="1">
      <c r="A23" s="28"/>
      <c r="B23" s="193"/>
      <c r="C23" s="201"/>
      <c r="D23" s="25" t="s">
        <v>1600</v>
      </c>
      <c r="E23" s="157" t="str">
        <f>IF($A$21,E11,"")</f>
        <v/>
      </c>
      <c r="F23" s="157"/>
      <c r="G23" s="157"/>
      <c r="H23" s="157"/>
      <c r="I23" s="157"/>
      <c r="J23" s="157"/>
      <c r="K23" s="139" t="s">
        <v>1633</v>
      </c>
      <c r="L23" s="139"/>
      <c r="M23" s="139"/>
      <c r="N23" s="157" t="str">
        <f>IF($A$21,N11,"")</f>
        <v/>
      </c>
      <c r="O23" s="157"/>
      <c r="P23" s="157"/>
      <c r="Q23" s="157"/>
      <c r="R23" s="157"/>
      <c r="S23" s="224"/>
      <c r="T23" s="262" t="s">
        <v>1634</v>
      </c>
      <c r="U23" s="262"/>
      <c r="V23" s="263"/>
      <c r="W23" s="268" t="s">
        <v>1635</v>
      </c>
      <c r="X23" s="269"/>
      <c r="Y23" s="270"/>
    </row>
    <row r="24" spans="1:25" ht="15" customHeight="1">
      <c r="A24" s="28"/>
      <c r="B24" s="193"/>
      <c r="C24" s="201"/>
      <c r="D24" s="25" t="s">
        <v>1588</v>
      </c>
      <c r="E24" s="271" t="str">
        <f>IF($A$21,E4,"")</f>
        <v/>
      </c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25"/>
      <c r="T24" s="264"/>
      <c r="U24" s="264"/>
      <c r="V24" s="265"/>
      <c r="W24" s="272"/>
      <c r="X24" s="273"/>
      <c r="Y24" s="274"/>
    </row>
    <row r="25" spans="1:25" ht="15.75" customHeight="1">
      <c r="A25" s="28"/>
      <c r="B25" s="193"/>
      <c r="C25" s="201"/>
      <c r="D25" s="25" t="s">
        <v>1636</v>
      </c>
      <c r="E25" s="281" t="str">
        <f>IF($A$21,E5,"")</f>
        <v/>
      </c>
      <c r="F25" s="281"/>
      <c r="G25" s="281"/>
      <c r="H25" s="281"/>
      <c r="I25" s="281"/>
      <c r="J25" s="281"/>
      <c r="K25" s="139" t="s">
        <v>1590</v>
      </c>
      <c r="L25" s="139"/>
      <c r="M25" s="139"/>
      <c r="N25" s="282" t="str">
        <f>IF($A$21,N5,"")</f>
        <v/>
      </c>
      <c r="O25" s="282"/>
      <c r="P25" s="282"/>
      <c r="Q25" s="282"/>
      <c r="R25" s="282"/>
      <c r="S25" s="225"/>
      <c r="T25" s="264"/>
      <c r="U25" s="264"/>
      <c r="V25" s="265"/>
      <c r="W25" s="275"/>
      <c r="X25" s="276"/>
      <c r="Y25" s="277"/>
    </row>
    <row r="26" spans="1:25" ht="15.75" customHeight="1">
      <c r="A26" s="28" t="b">
        <v>0</v>
      </c>
      <c r="B26" s="193"/>
      <c r="C26" s="201"/>
      <c r="D26" s="25" t="s">
        <v>1591</v>
      </c>
      <c r="E26" s="283" t="str">
        <f>IF($A$21,E6,"")</f>
        <v/>
      </c>
      <c r="F26" s="283"/>
      <c r="G26" s="283"/>
      <c r="H26" s="283"/>
      <c r="I26" s="283"/>
      <c r="J26" s="283"/>
      <c r="K26" s="139" t="s">
        <v>1592</v>
      </c>
      <c r="L26" s="139"/>
      <c r="M26" s="139"/>
      <c r="N26" s="282" t="str">
        <f>IF($A$21,N6,"")</f>
        <v/>
      </c>
      <c r="O26" s="282"/>
      <c r="P26" s="282"/>
      <c r="Q26" s="282"/>
      <c r="R26" s="282"/>
      <c r="S26" s="226"/>
      <c r="T26" s="266"/>
      <c r="U26" s="266"/>
      <c r="V26" s="267"/>
      <c r="W26" s="278"/>
      <c r="X26" s="279"/>
      <c r="Y26" s="280"/>
    </row>
    <row r="27" spans="1:25" ht="17.25" customHeight="1">
      <c r="A27" s="28"/>
      <c r="B27" s="193"/>
      <c r="C27" s="194"/>
      <c r="D27" s="233" t="s">
        <v>1637</v>
      </c>
      <c r="E27" s="236"/>
      <c r="F27" s="236"/>
      <c r="G27" s="236"/>
      <c r="H27" s="236"/>
      <c r="I27" s="236"/>
      <c r="J27" s="236"/>
      <c r="K27" s="236"/>
      <c r="L27" s="236"/>
      <c r="M27" s="237"/>
      <c r="N27" s="238" t="s">
        <v>1638</v>
      </c>
      <c r="O27" s="239"/>
      <c r="P27" s="239"/>
      <c r="Q27" s="244" t="s">
        <v>5</v>
      </c>
      <c r="R27" s="245"/>
      <c r="S27" s="250" t="s">
        <v>1639</v>
      </c>
      <c r="T27" s="251"/>
      <c r="U27" s="251"/>
      <c r="V27" s="251"/>
      <c r="W27" s="251"/>
      <c r="X27" s="256" t="str">
        <f>IF(A26,IF(SUMIF(B32:B46,"X",C32:C46)+SUMIF(B64:B78,"X",C64:C78)+SUMIF(B48:B62,"X",C48:C62)+SUMIF(B80:B94,"X",C80:C94)&gt;0,WORKDAY(X14,7),WORKDAY(X14,3)),"N/A")</f>
        <v>N/A</v>
      </c>
      <c r="Y27" s="257"/>
    </row>
    <row r="28" spans="1:25" ht="16.5" customHeight="1">
      <c r="A28" s="28"/>
      <c r="B28" s="193"/>
      <c r="C28" s="194"/>
      <c r="D28" s="234"/>
      <c r="E28" s="222"/>
      <c r="F28" s="222"/>
      <c r="G28" s="222"/>
      <c r="H28" s="222"/>
      <c r="I28" s="222"/>
      <c r="J28" s="222"/>
      <c r="K28" s="222"/>
      <c r="L28" s="222"/>
      <c r="M28" s="223"/>
      <c r="N28" s="240"/>
      <c r="O28" s="241"/>
      <c r="P28" s="241"/>
      <c r="Q28" s="246"/>
      <c r="R28" s="247"/>
      <c r="S28" s="252"/>
      <c r="T28" s="253"/>
      <c r="U28" s="253"/>
      <c r="V28" s="253"/>
      <c r="W28" s="253"/>
      <c r="X28" s="258"/>
      <c r="Y28" s="259"/>
    </row>
    <row r="29" spans="1:25" ht="19.5" customHeight="1">
      <c r="A29" s="28"/>
      <c r="B29" s="195"/>
      <c r="C29" s="196"/>
      <c r="D29" s="235"/>
      <c r="E29" s="152"/>
      <c r="F29" s="152"/>
      <c r="G29" s="152"/>
      <c r="H29" s="152"/>
      <c r="I29" s="152"/>
      <c r="J29" s="152"/>
      <c r="K29" s="152"/>
      <c r="L29" s="152"/>
      <c r="M29" s="153"/>
      <c r="N29" s="242"/>
      <c r="O29" s="243"/>
      <c r="P29" s="243"/>
      <c r="Q29" s="248"/>
      <c r="R29" s="249"/>
      <c r="S29" s="254"/>
      <c r="T29" s="255"/>
      <c r="U29" s="255"/>
      <c r="V29" s="255"/>
      <c r="W29" s="255"/>
      <c r="X29" s="260"/>
      <c r="Y29" s="261"/>
    </row>
    <row r="30" spans="1:25" ht="4.25" customHeight="1">
      <c r="B30" s="27"/>
    </row>
    <row r="31" spans="1:25" ht="41.25" customHeight="1">
      <c r="B31" s="43" t="s">
        <v>1640</v>
      </c>
      <c r="C31" s="43" t="s">
        <v>1641</v>
      </c>
      <c r="D31" s="43" t="s">
        <v>1642</v>
      </c>
      <c r="E31" s="293" t="s">
        <v>1643</v>
      </c>
      <c r="F31" s="293"/>
      <c r="G31" s="293"/>
      <c r="H31" s="293"/>
      <c r="I31" s="293" t="s">
        <v>1194</v>
      </c>
      <c r="J31" s="293"/>
      <c r="K31" s="43" t="s">
        <v>1644</v>
      </c>
      <c r="L31" s="43" t="s">
        <v>1645</v>
      </c>
      <c r="M31" s="133" t="s">
        <v>1646</v>
      </c>
      <c r="N31" s="133" t="s">
        <v>1647</v>
      </c>
      <c r="O31" s="43" t="s">
        <v>494</v>
      </c>
      <c r="P31" s="43" t="s">
        <v>1648</v>
      </c>
      <c r="Q31" s="43" t="s">
        <v>1649</v>
      </c>
      <c r="R31" s="43" t="s">
        <v>1650</v>
      </c>
      <c r="S31" s="43" t="s">
        <v>1651</v>
      </c>
      <c r="T31" s="43" t="s">
        <v>11</v>
      </c>
      <c r="U31" s="43" t="s">
        <v>11</v>
      </c>
      <c r="V31" s="43" t="s">
        <v>11</v>
      </c>
      <c r="W31" s="294" t="s">
        <v>1652</v>
      </c>
      <c r="X31" s="294"/>
      <c r="Y31" s="44" t="s">
        <v>0</v>
      </c>
    </row>
    <row r="32" spans="1:25" ht="23.25" customHeight="1">
      <c r="A32" s="27"/>
      <c r="B32" s="96"/>
      <c r="C32" s="39">
        <f t="shared" ref="C32:C46" si="0">SUM(L32:V32)</f>
        <v>0</v>
      </c>
      <c r="D32" s="40"/>
      <c r="E32" s="295"/>
      <c r="F32" s="296"/>
      <c r="G32" s="296"/>
      <c r="H32" s="297"/>
      <c r="I32" s="295"/>
      <c r="J32" s="297"/>
      <c r="K32" s="93" t="str">
        <f>IFERROR(IF(B32="X",VLOOKUP(CONCATENATE(D32,"_",E32,"_",I32),Hoja2!$D$3:$F$329,3,0),VLOOKUP(CONCATENATE(D32,"_",E32,"_",I32),Hoja2!$D$3:$F$329,2,0)),"")</f>
        <v/>
      </c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291">
        <v>0</v>
      </c>
      <c r="X32" s="292"/>
      <c r="Y32" s="41">
        <f t="shared" ref="Y32:Y41" si="1">W32*C32</f>
        <v>0</v>
      </c>
    </row>
    <row r="33" spans="1:25" ht="23.25" customHeight="1">
      <c r="A33" s="27"/>
      <c r="B33" s="96"/>
      <c r="C33" s="39">
        <f t="shared" si="0"/>
        <v>0</v>
      </c>
      <c r="D33" s="40"/>
      <c r="E33" s="290"/>
      <c r="F33" s="290"/>
      <c r="G33" s="290"/>
      <c r="H33" s="290"/>
      <c r="I33" s="290"/>
      <c r="J33" s="290"/>
      <c r="K33" s="93" t="str">
        <f>IFERROR(IF(B33="X",VLOOKUP(CONCATENATE(D33,"_",E33,"_",I33),Hoja2!$D$3:$F$329,3,0),VLOOKUP(CONCATENATE(D33,"_",E33,"_",I33),Hoja2!$D$3:$F$329,2,0)),"")</f>
        <v/>
      </c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291">
        <v>0</v>
      </c>
      <c r="X33" s="292"/>
      <c r="Y33" s="41">
        <f t="shared" si="1"/>
        <v>0</v>
      </c>
    </row>
    <row r="34" spans="1:25" ht="23.25" customHeight="1">
      <c r="A34" s="27"/>
      <c r="B34" s="96"/>
      <c r="C34" s="39">
        <f t="shared" si="0"/>
        <v>0</v>
      </c>
      <c r="D34" s="40"/>
      <c r="E34" s="290"/>
      <c r="F34" s="290"/>
      <c r="G34" s="290"/>
      <c r="H34" s="290"/>
      <c r="I34" s="290"/>
      <c r="J34" s="290"/>
      <c r="K34" s="93" t="str">
        <f>IFERROR(IF(B34="X",VLOOKUP(CONCATENATE(D34,"_",E34,"_",I34),Hoja2!$D$3:$F$329,3,0),VLOOKUP(CONCATENATE(D34,"_",E34,"_",I34),Hoja2!$D$3:$F$329,2,0)),"")</f>
        <v/>
      </c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291">
        <v>0</v>
      </c>
      <c r="X34" s="292"/>
      <c r="Y34" s="41">
        <f t="shared" si="1"/>
        <v>0</v>
      </c>
    </row>
    <row r="35" spans="1:25" ht="23.25" customHeight="1">
      <c r="A35" s="27"/>
      <c r="B35" s="96"/>
      <c r="C35" s="39">
        <f t="shared" si="0"/>
        <v>0</v>
      </c>
      <c r="D35" s="40"/>
      <c r="E35" s="290"/>
      <c r="F35" s="290"/>
      <c r="G35" s="290"/>
      <c r="H35" s="290"/>
      <c r="I35" s="290"/>
      <c r="J35" s="290"/>
      <c r="K35" s="93" t="str">
        <f>IFERROR(IF(B35="X",VLOOKUP(CONCATENATE(D35,"_",E35,"_",I35),Hoja2!$D$3:$F$329,3,0),VLOOKUP(CONCATENATE(D35,"_",E35,"_",I35),Hoja2!$D$3:$F$329,2,0)),"")</f>
        <v/>
      </c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291">
        <v>0</v>
      </c>
      <c r="X35" s="292"/>
      <c r="Y35" s="41">
        <f t="shared" si="1"/>
        <v>0</v>
      </c>
    </row>
    <row r="36" spans="1:25" ht="23.25" customHeight="1">
      <c r="A36" s="27"/>
      <c r="B36" s="96"/>
      <c r="C36" s="39">
        <f t="shared" si="0"/>
        <v>0</v>
      </c>
      <c r="D36" s="40"/>
      <c r="E36" s="290"/>
      <c r="F36" s="290"/>
      <c r="G36" s="290"/>
      <c r="H36" s="290"/>
      <c r="I36" s="290"/>
      <c r="J36" s="290"/>
      <c r="K36" s="93" t="str">
        <f>IFERROR(IF(B36="X",VLOOKUP(CONCATENATE(D36,"_",E36,"_",I36),Hoja2!$D$3:$F$329,3,0),VLOOKUP(CONCATENATE(D36,"_",E36,"_",I36),Hoja2!$D$3:$F$329,2,0)),"")</f>
        <v/>
      </c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291">
        <v>0</v>
      </c>
      <c r="X36" s="292"/>
      <c r="Y36" s="41">
        <f t="shared" si="1"/>
        <v>0</v>
      </c>
    </row>
    <row r="37" spans="1:25" ht="23.25" hidden="1" customHeight="1">
      <c r="A37" s="27"/>
      <c r="B37" s="96"/>
      <c r="C37" s="39">
        <f t="shared" si="0"/>
        <v>0</v>
      </c>
      <c r="D37" s="40"/>
      <c r="E37" s="290"/>
      <c r="F37" s="290"/>
      <c r="G37" s="290"/>
      <c r="H37" s="290"/>
      <c r="I37" s="290"/>
      <c r="J37" s="290"/>
      <c r="K37" s="93" t="str">
        <f>IFERROR(IF(B37="X",VLOOKUP(CONCATENATE(D37,"_",E37,"_",I37),Hoja2!$D$3:$F$329,3,0),VLOOKUP(CONCATENATE(D37,"_",E37,"_",I37),Hoja2!$D$3:$F$329,2,0)),"")</f>
        <v/>
      </c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291">
        <v>0</v>
      </c>
      <c r="X37" s="292"/>
      <c r="Y37" s="41">
        <f t="shared" si="1"/>
        <v>0</v>
      </c>
    </row>
    <row r="38" spans="1:25" ht="23.25" hidden="1" customHeight="1">
      <c r="A38" s="27"/>
      <c r="B38" s="96"/>
      <c r="C38" s="39">
        <f t="shared" si="0"/>
        <v>0</v>
      </c>
      <c r="D38" s="40"/>
      <c r="E38" s="290"/>
      <c r="F38" s="290"/>
      <c r="G38" s="290"/>
      <c r="H38" s="290"/>
      <c r="I38" s="290"/>
      <c r="J38" s="290"/>
      <c r="K38" s="93" t="str">
        <f>IFERROR(IF(B38="X",VLOOKUP(CONCATENATE(D38,"_",E38,"_",I38),Hoja2!$D$3:$F$329,3,0),VLOOKUP(CONCATENATE(D38,"_",E38,"_",I38),Hoja2!$D$3:$F$329,2,0)),"")</f>
        <v/>
      </c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291">
        <v>0</v>
      </c>
      <c r="X38" s="292"/>
      <c r="Y38" s="41">
        <f t="shared" si="1"/>
        <v>0</v>
      </c>
    </row>
    <row r="39" spans="1:25" ht="23.25" hidden="1" customHeight="1">
      <c r="A39" s="27"/>
      <c r="B39" s="96"/>
      <c r="C39" s="39">
        <f t="shared" si="0"/>
        <v>0</v>
      </c>
      <c r="D39" s="40"/>
      <c r="E39" s="290"/>
      <c r="F39" s="290"/>
      <c r="G39" s="290"/>
      <c r="H39" s="290"/>
      <c r="I39" s="290"/>
      <c r="J39" s="290"/>
      <c r="K39" s="93" t="str">
        <f>IFERROR(IF(B39="X",VLOOKUP(CONCATENATE(D39,"_",E39,"_",I39),Hoja2!$D$3:$F$329,3,0),VLOOKUP(CONCATENATE(D39,"_",E39,"_",I39),Hoja2!$D$3:$F$329,2,0)),"")</f>
        <v/>
      </c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291">
        <v>0</v>
      </c>
      <c r="X39" s="292"/>
      <c r="Y39" s="41">
        <f t="shared" si="1"/>
        <v>0</v>
      </c>
    </row>
    <row r="40" spans="1:25" ht="23.25" hidden="1" customHeight="1">
      <c r="A40" s="27"/>
      <c r="B40" s="96"/>
      <c r="C40" s="39">
        <f t="shared" si="0"/>
        <v>0</v>
      </c>
      <c r="D40" s="40"/>
      <c r="E40" s="290"/>
      <c r="F40" s="290"/>
      <c r="G40" s="290"/>
      <c r="H40" s="290"/>
      <c r="I40" s="290"/>
      <c r="J40" s="290"/>
      <c r="K40" s="93" t="str">
        <f>IFERROR(IF(B40="X",VLOOKUP(CONCATENATE(D40,"_",E40,"_",I40),Hoja2!$D$3:$F$329,3,0),VLOOKUP(CONCATENATE(D40,"_",E40,"_",I40),Hoja2!$D$3:$F$329,2,0)),"")</f>
        <v/>
      </c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291">
        <v>0</v>
      </c>
      <c r="X40" s="292"/>
      <c r="Y40" s="41">
        <f t="shared" si="1"/>
        <v>0</v>
      </c>
    </row>
    <row r="41" spans="1:25" ht="23.25" hidden="1" customHeight="1">
      <c r="A41" s="27"/>
      <c r="B41" s="96"/>
      <c r="C41" s="39">
        <f t="shared" si="0"/>
        <v>0</v>
      </c>
      <c r="D41" s="40"/>
      <c r="E41" s="290"/>
      <c r="F41" s="290"/>
      <c r="G41" s="290"/>
      <c r="H41" s="290"/>
      <c r="I41" s="290"/>
      <c r="J41" s="290"/>
      <c r="K41" s="93" t="str">
        <f>IFERROR(IF(B41="X",VLOOKUP(CONCATENATE(D41,"_",E41,"_",I41),Hoja2!$D$3:$F$329,3,0),VLOOKUP(CONCATENATE(D41,"_",E41,"_",I41),Hoja2!$D$3:$F$329,2,0)),"")</f>
        <v/>
      </c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291">
        <v>0</v>
      </c>
      <c r="X41" s="292"/>
      <c r="Y41" s="41">
        <f t="shared" si="1"/>
        <v>0</v>
      </c>
    </row>
    <row r="42" spans="1:25" ht="23.25" hidden="1" customHeight="1">
      <c r="A42" s="27"/>
      <c r="B42" s="96"/>
      <c r="C42" s="39">
        <f t="shared" si="0"/>
        <v>0</v>
      </c>
      <c r="D42" s="40"/>
      <c r="E42" s="290"/>
      <c r="F42" s="290"/>
      <c r="G42" s="290"/>
      <c r="H42" s="290"/>
      <c r="I42" s="290"/>
      <c r="J42" s="290"/>
      <c r="K42" s="93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291">
        <v>0</v>
      </c>
      <c r="X42" s="292"/>
      <c r="Y42" s="41">
        <f>C42*W42</f>
        <v>0</v>
      </c>
    </row>
    <row r="43" spans="1:25" ht="23.25" hidden="1" customHeight="1">
      <c r="A43" s="27"/>
      <c r="B43" s="96"/>
      <c r="C43" s="39">
        <f t="shared" si="0"/>
        <v>0</v>
      </c>
      <c r="D43" s="40"/>
      <c r="E43" s="290"/>
      <c r="F43" s="290"/>
      <c r="G43" s="290"/>
      <c r="H43" s="290"/>
      <c r="I43" s="290"/>
      <c r="J43" s="290"/>
      <c r="K43" s="93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291">
        <v>0</v>
      </c>
      <c r="X43" s="292"/>
      <c r="Y43" s="41">
        <f>C43*W43</f>
        <v>0</v>
      </c>
    </row>
    <row r="44" spans="1:25" ht="23.25" hidden="1" customHeight="1">
      <c r="A44" s="27"/>
      <c r="B44" s="96"/>
      <c r="C44" s="39">
        <f t="shared" si="0"/>
        <v>0</v>
      </c>
      <c r="D44" s="40"/>
      <c r="E44" s="290"/>
      <c r="F44" s="290"/>
      <c r="G44" s="290"/>
      <c r="H44" s="290"/>
      <c r="I44" s="290"/>
      <c r="J44" s="290"/>
      <c r="K44" s="93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291">
        <v>0</v>
      </c>
      <c r="X44" s="292"/>
      <c r="Y44" s="41">
        <f>C44*W44</f>
        <v>0</v>
      </c>
    </row>
    <row r="45" spans="1:25" ht="23.25" hidden="1" customHeight="1">
      <c r="A45" s="27"/>
      <c r="B45" s="96"/>
      <c r="C45" s="39">
        <f t="shared" si="0"/>
        <v>0</v>
      </c>
      <c r="D45" s="40"/>
      <c r="E45" s="290"/>
      <c r="F45" s="290"/>
      <c r="G45" s="290"/>
      <c r="H45" s="290"/>
      <c r="I45" s="290"/>
      <c r="J45" s="290"/>
      <c r="K45" s="93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291">
        <v>0</v>
      </c>
      <c r="X45" s="292"/>
      <c r="Y45" s="41">
        <f>C45*W45</f>
        <v>0</v>
      </c>
    </row>
    <row r="46" spans="1:25" ht="23.25" hidden="1" customHeight="1">
      <c r="A46" s="27"/>
      <c r="B46" s="96"/>
      <c r="C46" s="39">
        <f t="shared" si="0"/>
        <v>0</v>
      </c>
      <c r="D46" s="40"/>
      <c r="E46" s="290"/>
      <c r="F46" s="290"/>
      <c r="G46" s="290"/>
      <c r="H46" s="290"/>
      <c r="I46" s="290"/>
      <c r="J46" s="290"/>
      <c r="K46" s="93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291">
        <v>0</v>
      </c>
      <c r="X46" s="292"/>
      <c r="Y46" s="41">
        <f>C46*W46</f>
        <v>0</v>
      </c>
    </row>
    <row r="47" spans="1:25" ht="42" customHeight="1">
      <c r="A47" s="27"/>
      <c r="B47" s="43" t="s">
        <v>1640</v>
      </c>
      <c r="C47" s="43" t="s">
        <v>1641</v>
      </c>
      <c r="D47" s="43" t="s">
        <v>1642</v>
      </c>
      <c r="E47" s="293" t="s">
        <v>1643</v>
      </c>
      <c r="F47" s="293"/>
      <c r="G47" s="293"/>
      <c r="H47" s="293"/>
      <c r="I47" s="293" t="s">
        <v>1194</v>
      </c>
      <c r="J47" s="293"/>
      <c r="K47" s="43" t="s">
        <v>1644</v>
      </c>
      <c r="L47" s="45">
        <v>28</v>
      </c>
      <c r="M47" s="45">
        <v>30</v>
      </c>
      <c r="N47" s="45">
        <v>32</v>
      </c>
      <c r="O47" s="45">
        <v>34</v>
      </c>
      <c r="P47" s="45">
        <v>36</v>
      </c>
      <c r="Q47" s="45">
        <v>38</v>
      </c>
      <c r="R47" s="45">
        <v>40</v>
      </c>
      <c r="S47" s="45">
        <v>42</v>
      </c>
      <c r="T47" s="45">
        <v>44</v>
      </c>
      <c r="U47" s="45">
        <v>46</v>
      </c>
      <c r="V47" s="45">
        <v>48</v>
      </c>
      <c r="W47" s="294" t="s">
        <v>1652</v>
      </c>
      <c r="X47" s="294"/>
      <c r="Y47" s="44" t="s">
        <v>0</v>
      </c>
    </row>
    <row r="48" spans="1:25" ht="23.25" customHeight="1">
      <c r="A48" s="27"/>
      <c r="B48" s="96"/>
      <c r="C48" s="39">
        <f t="shared" ref="C48:C62" si="2">SUM(L48:V48)</f>
        <v>0</v>
      </c>
      <c r="D48" s="40"/>
      <c r="E48" s="290"/>
      <c r="F48" s="290"/>
      <c r="G48" s="290"/>
      <c r="H48" s="290"/>
      <c r="I48" s="290"/>
      <c r="J48" s="290"/>
      <c r="K48" s="93" t="str">
        <f>IFERROR(IF(B48="X",VLOOKUP(CONCATENATE(D48,"_",E48,"_",I48),Hoja2!$D$333:$F$372,3,0),VLOOKUP(CONCATENATE(D48,"_",E48,"_",I48),Hoja2!$D$333:$F$372,2,0)),"")</f>
        <v/>
      </c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291">
        <v>0</v>
      </c>
      <c r="X48" s="292"/>
      <c r="Y48" s="41">
        <f t="shared" ref="Y48:Y62" si="3">C48*W48</f>
        <v>0</v>
      </c>
    </row>
    <row r="49" spans="1:25" ht="23.25" customHeight="1">
      <c r="A49" s="27"/>
      <c r="B49" s="96"/>
      <c r="C49" s="39">
        <f t="shared" si="2"/>
        <v>0</v>
      </c>
      <c r="D49" s="40"/>
      <c r="E49" s="290"/>
      <c r="F49" s="290"/>
      <c r="G49" s="290"/>
      <c r="H49" s="290"/>
      <c r="I49" s="290"/>
      <c r="J49" s="290"/>
      <c r="K49" s="93" t="str">
        <f>IFERROR(IF(B49="X",VLOOKUP(CONCATENATE(D49,"_",E49,"_",I49),Hoja2!$D$333:$F$372,3,0),VLOOKUP(CONCATENATE(D49,"_",E49,"_",I49),Hoja2!$D$333:$F$372,2,0)),"")</f>
        <v/>
      </c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291">
        <v>0</v>
      </c>
      <c r="X49" s="292"/>
      <c r="Y49" s="41">
        <f t="shared" si="3"/>
        <v>0</v>
      </c>
    </row>
    <row r="50" spans="1:25" ht="23.25" customHeight="1">
      <c r="A50" s="27"/>
      <c r="B50" s="96"/>
      <c r="C50" s="39">
        <f t="shared" si="2"/>
        <v>0</v>
      </c>
      <c r="D50" s="40"/>
      <c r="E50" s="290"/>
      <c r="F50" s="290"/>
      <c r="G50" s="290"/>
      <c r="H50" s="290"/>
      <c r="I50" s="290"/>
      <c r="J50" s="290"/>
      <c r="K50" s="93" t="str">
        <f>IFERROR(IF(B50="X",VLOOKUP(CONCATENATE(D50,"_",E50,"_",I50),Hoja2!$D$333:$F$372,3,0),VLOOKUP(CONCATENATE(D50,"_",E50,"_",I50),Hoja2!$D$333:$F$372,2,0)),"")</f>
        <v/>
      </c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291">
        <v>0</v>
      </c>
      <c r="X50" s="292"/>
      <c r="Y50" s="41">
        <f t="shared" si="3"/>
        <v>0</v>
      </c>
    </row>
    <row r="51" spans="1:25" ht="23.25" customHeight="1">
      <c r="A51" s="27"/>
      <c r="B51" s="96"/>
      <c r="C51" s="39">
        <f t="shared" si="2"/>
        <v>0</v>
      </c>
      <c r="D51" s="40"/>
      <c r="E51" s="290"/>
      <c r="F51" s="290"/>
      <c r="G51" s="290"/>
      <c r="H51" s="290"/>
      <c r="I51" s="290"/>
      <c r="J51" s="290"/>
      <c r="K51" s="93" t="str">
        <f>IFERROR(IF(B51="X",VLOOKUP(CONCATENATE(D51,"_",E51,"_",I51),Hoja2!$D$333:$F$372,3,0),VLOOKUP(CONCATENATE(D51,"_",E51,"_",I51),Hoja2!$D$333:$F$372,2,0)),"")</f>
        <v/>
      </c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291">
        <v>0</v>
      </c>
      <c r="X51" s="292"/>
      <c r="Y51" s="41">
        <f t="shared" si="3"/>
        <v>0</v>
      </c>
    </row>
    <row r="52" spans="1:25" ht="23.25" customHeight="1">
      <c r="A52" s="27"/>
      <c r="B52" s="96"/>
      <c r="C52" s="39">
        <f t="shared" si="2"/>
        <v>0</v>
      </c>
      <c r="D52" s="40"/>
      <c r="E52" s="290"/>
      <c r="F52" s="290"/>
      <c r="G52" s="290"/>
      <c r="H52" s="290"/>
      <c r="I52" s="290"/>
      <c r="J52" s="290"/>
      <c r="K52" s="93" t="str">
        <f>IFERROR(IF(B52="X",VLOOKUP(CONCATENATE(D52,"_",E52,"_",I52),Hoja2!$D$333:$F$372,3,0),VLOOKUP(CONCATENATE(D52,"_",E52,"_",I52),Hoja2!$D$333:$F$372,2,0)),"")</f>
        <v/>
      </c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291">
        <v>0</v>
      </c>
      <c r="X52" s="292"/>
      <c r="Y52" s="41">
        <f t="shared" si="3"/>
        <v>0</v>
      </c>
    </row>
    <row r="53" spans="1:25" ht="23.25" hidden="1" customHeight="1">
      <c r="A53" s="27"/>
      <c r="B53" s="96"/>
      <c r="C53" s="39">
        <f t="shared" si="2"/>
        <v>0</v>
      </c>
      <c r="D53" s="40"/>
      <c r="E53" s="290"/>
      <c r="F53" s="290"/>
      <c r="G53" s="290"/>
      <c r="H53" s="290"/>
      <c r="I53" s="290"/>
      <c r="J53" s="290"/>
      <c r="K53" s="93" t="str">
        <f>IFERROR(IF(B53="X",VLOOKUP(CONCATENATE(D53,"_",E53,"_",I53),Hoja2!$D$333:$F$372,3,0),VLOOKUP(CONCATENATE(D53,"_",E53,"_",I53),Hoja2!$D$333:$F$372,2,0)),"")</f>
        <v/>
      </c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291">
        <v>0</v>
      </c>
      <c r="X53" s="292"/>
      <c r="Y53" s="41">
        <f t="shared" si="3"/>
        <v>0</v>
      </c>
    </row>
    <row r="54" spans="1:25" ht="23.25" hidden="1" customHeight="1">
      <c r="A54" s="27"/>
      <c r="B54" s="96"/>
      <c r="C54" s="39">
        <f t="shared" si="2"/>
        <v>0</v>
      </c>
      <c r="D54" s="40"/>
      <c r="E54" s="290"/>
      <c r="F54" s="290"/>
      <c r="G54" s="290"/>
      <c r="H54" s="290"/>
      <c r="I54" s="290"/>
      <c r="J54" s="290"/>
      <c r="K54" s="93" t="str">
        <f>IFERROR(IF(B54="X",VLOOKUP(CONCATENATE(D54,"_",E54,"_",I54),Hoja2!$D$333:$F$372,3,0),VLOOKUP(CONCATENATE(D54,"_",E54,"_",I54),Hoja2!$D$333:$F$372,2,0)),"")</f>
        <v/>
      </c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291">
        <v>0</v>
      </c>
      <c r="X54" s="292"/>
      <c r="Y54" s="41">
        <f t="shared" si="3"/>
        <v>0</v>
      </c>
    </row>
    <row r="55" spans="1:25" ht="23.25" hidden="1" customHeight="1">
      <c r="A55" s="27"/>
      <c r="B55" s="96"/>
      <c r="C55" s="39">
        <f t="shared" si="2"/>
        <v>0</v>
      </c>
      <c r="D55" s="40"/>
      <c r="E55" s="290"/>
      <c r="F55" s="290"/>
      <c r="G55" s="290"/>
      <c r="H55" s="290"/>
      <c r="I55" s="290"/>
      <c r="J55" s="290"/>
      <c r="K55" s="93" t="str">
        <f>IFERROR(IF(B55="X",VLOOKUP(CONCATENATE(D55,"_",E55,"_",I55),Hoja2!$D$333:$F$372,3,0),VLOOKUP(CONCATENATE(D55,"_",E55,"_",I55),Hoja2!$D$333:$F$372,2,0)),"")</f>
        <v/>
      </c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291">
        <v>0</v>
      </c>
      <c r="X55" s="292"/>
      <c r="Y55" s="41">
        <f t="shared" si="3"/>
        <v>0</v>
      </c>
    </row>
    <row r="56" spans="1:25" ht="23.25" hidden="1" customHeight="1">
      <c r="A56" s="27"/>
      <c r="B56" s="96"/>
      <c r="C56" s="39">
        <f t="shared" si="2"/>
        <v>0</v>
      </c>
      <c r="D56" s="40"/>
      <c r="E56" s="290"/>
      <c r="F56" s="290"/>
      <c r="G56" s="290"/>
      <c r="H56" s="290"/>
      <c r="I56" s="290"/>
      <c r="J56" s="290"/>
      <c r="K56" s="93" t="str">
        <f>IFERROR(IF(B56="X",VLOOKUP(CONCATENATE(D56,"_",E56,"_",I56),Hoja2!$D$333:$F$372,3,0),VLOOKUP(CONCATENATE(D56,"_",E56,"_",I56),Hoja2!$D$333:$F$372,2,0)),"")</f>
        <v/>
      </c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291">
        <v>0</v>
      </c>
      <c r="X56" s="292"/>
      <c r="Y56" s="41">
        <f t="shared" si="3"/>
        <v>0</v>
      </c>
    </row>
    <row r="57" spans="1:25" ht="23.25" hidden="1" customHeight="1">
      <c r="A57" s="27"/>
      <c r="B57" s="96"/>
      <c r="C57" s="39">
        <f t="shared" si="2"/>
        <v>0</v>
      </c>
      <c r="D57" s="40"/>
      <c r="E57" s="290"/>
      <c r="F57" s="290"/>
      <c r="G57" s="290"/>
      <c r="H57" s="290"/>
      <c r="I57" s="290"/>
      <c r="J57" s="290"/>
      <c r="K57" s="93" t="str">
        <f>IFERROR(IF(B57="X",VLOOKUP(CONCATENATE(D57,"_",E57,"_",I57),Hoja2!$D$333:$F$372,3,0),VLOOKUP(CONCATENATE(D57,"_",E57,"_",I57),Hoja2!$D$333:$F$372,2,0)),"")</f>
        <v/>
      </c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291">
        <v>0</v>
      </c>
      <c r="X57" s="292"/>
      <c r="Y57" s="41">
        <f t="shared" si="3"/>
        <v>0</v>
      </c>
    </row>
    <row r="58" spans="1:25" ht="23.25" hidden="1" customHeight="1">
      <c r="A58" s="27"/>
      <c r="B58" s="96"/>
      <c r="C58" s="39">
        <f t="shared" si="2"/>
        <v>0</v>
      </c>
      <c r="D58" s="40"/>
      <c r="E58" s="290"/>
      <c r="F58" s="290"/>
      <c r="G58" s="290"/>
      <c r="H58" s="290"/>
      <c r="I58" s="290"/>
      <c r="J58" s="290"/>
      <c r="K58" s="93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291">
        <v>0</v>
      </c>
      <c r="X58" s="292"/>
      <c r="Y58" s="41">
        <f t="shared" si="3"/>
        <v>0</v>
      </c>
    </row>
    <row r="59" spans="1:25" ht="23.25" hidden="1" customHeight="1">
      <c r="A59" s="27"/>
      <c r="B59" s="96"/>
      <c r="C59" s="39">
        <f t="shared" si="2"/>
        <v>0</v>
      </c>
      <c r="D59" s="40"/>
      <c r="E59" s="290"/>
      <c r="F59" s="290"/>
      <c r="G59" s="290"/>
      <c r="H59" s="290"/>
      <c r="I59" s="290"/>
      <c r="J59" s="290"/>
      <c r="K59" s="93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291">
        <v>0</v>
      </c>
      <c r="X59" s="292"/>
      <c r="Y59" s="41">
        <f t="shared" si="3"/>
        <v>0</v>
      </c>
    </row>
    <row r="60" spans="1:25" ht="23.25" hidden="1" customHeight="1">
      <c r="A60" s="27"/>
      <c r="B60" s="96"/>
      <c r="C60" s="39">
        <f t="shared" si="2"/>
        <v>0</v>
      </c>
      <c r="D60" s="40"/>
      <c r="E60" s="290"/>
      <c r="F60" s="290"/>
      <c r="G60" s="290"/>
      <c r="H60" s="290"/>
      <c r="I60" s="290"/>
      <c r="J60" s="290"/>
      <c r="K60" s="93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291">
        <v>0</v>
      </c>
      <c r="X60" s="292"/>
      <c r="Y60" s="41">
        <f t="shared" si="3"/>
        <v>0</v>
      </c>
    </row>
    <row r="61" spans="1:25" ht="23.25" hidden="1" customHeight="1">
      <c r="A61" s="27"/>
      <c r="B61" s="96"/>
      <c r="C61" s="39">
        <f t="shared" si="2"/>
        <v>0</v>
      </c>
      <c r="D61" s="40"/>
      <c r="E61" s="290"/>
      <c r="F61" s="290"/>
      <c r="G61" s="290"/>
      <c r="H61" s="290"/>
      <c r="I61" s="290"/>
      <c r="J61" s="290"/>
      <c r="K61" s="93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291">
        <v>0</v>
      </c>
      <c r="X61" s="292"/>
      <c r="Y61" s="41">
        <f t="shared" si="3"/>
        <v>0</v>
      </c>
    </row>
    <row r="62" spans="1:25" ht="23.25" hidden="1" customHeight="1">
      <c r="A62" s="27"/>
      <c r="B62" s="96"/>
      <c r="C62" s="39">
        <f t="shared" si="2"/>
        <v>0</v>
      </c>
      <c r="D62" s="40"/>
      <c r="E62" s="290"/>
      <c r="F62" s="290"/>
      <c r="G62" s="290"/>
      <c r="H62" s="290"/>
      <c r="I62" s="290"/>
      <c r="J62" s="290"/>
      <c r="K62" s="93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291">
        <v>0</v>
      </c>
      <c r="X62" s="292"/>
      <c r="Y62" s="41">
        <f t="shared" si="3"/>
        <v>0</v>
      </c>
    </row>
    <row r="63" spans="1:25" ht="41.25" customHeight="1">
      <c r="A63" s="36"/>
      <c r="B63" s="46" t="s">
        <v>1640</v>
      </c>
      <c r="C63" s="46" t="s">
        <v>1641</v>
      </c>
      <c r="D63" s="46" t="s">
        <v>1642</v>
      </c>
      <c r="E63" s="298" t="s">
        <v>1643</v>
      </c>
      <c r="F63" s="298"/>
      <c r="G63" s="298"/>
      <c r="H63" s="298"/>
      <c r="I63" s="298" t="s">
        <v>1194</v>
      </c>
      <c r="J63" s="298"/>
      <c r="K63" s="46" t="s">
        <v>1644</v>
      </c>
      <c r="L63" s="46" t="s">
        <v>1653</v>
      </c>
      <c r="M63" s="134" t="s">
        <v>1654</v>
      </c>
      <c r="N63" s="134" t="s">
        <v>1655</v>
      </c>
      <c r="O63" s="46" t="s">
        <v>501</v>
      </c>
      <c r="P63" s="46" t="s">
        <v>1656</v>
      </c>
      <c r="Q63" s="46" t="s">
        <v>1657</v>
      </c>
      <c r="R63" s="46" t="s">
        <v>1658</v>
      </c>
      <c r="S63" s="46" t="s">
        <v>1659</v>
      </c>
      <c r="T63" s="46" t="s">
        <v>11</v>
      </c>
      <c r="U63" s="46" t="s">
        <v>11</v>
      </c>
      <c r="V63" s="46" t="s">
        <v>11</v>
      </c>
      <c r="W63" s="299" t="s">
        <v>1652</v>
      </c>
      <c r="X63" s="299"/>
      <c r="Y63" s="47" t="s">
        <v>0</v>
      </c>
    </row>
    <row r="64" spans="1:25" ht="22">
      <c r="A64" s="27"/>
      <c r="B64" s="96"/>
      <c r="C64" s="40">
        <f t="shared" ref="C64:C78" si="4">SUM(L64:V64)</f>
        <v>0</v>
      </c>
      <c r="D64" s="40"/>
      <c r="E64" s="295"/>
      <c r="F64" s="296"/>
      <c r="G64" s="296"/>
      <c r="H64" s="297"/>
      <c r="I64" s="295"/>
      <c r="J64" s="297"/>
      <c r="K64" s="94" t="str">
        <f>IFERROR(IF(B64="X",VLOOKUP(CONCATENATE(D64,"_",E64,"_",I64),Hoja2!$D$378:$F$517,3,0),VLOOKUP(CONCATENATE(D64,"_",E64,"_",I64),Hoja2!$D$378:$F$517,2,0)),"")</f>
        <v/>
      </c>
      <c r="L64" s="40"/>
      <c r="M64" s="40"/>
      <c r="N64" s="40"/>
      <c r="O64" s="40"/>
      <c r="P64" s="40"/>
      <c r="Q64" s="40"/>
      <c r="R64" s="40"/>
      <c r="S64" s="42"/>
      <c r="T64" s="40"/>
      <c r="U64" s="40"/>
      <c r="V64" s="40"/>
      <c r="W64" s="291">
        <v>0</v>
      </c>
      <c r="X64" s="292"/>
      <c r="Y64" s="41">
        <f t="shared" ref="Y64:Y78" si="5">C64*W64</f>
        <v>0</v>
      </c>
    </row>
    <row r="65" spans="1:25" ht="23.25" customHeight="1">
      <c r="A65" s="27"/>
      <c r="B65" s="96"/>
      <c r="C65" s="40">
        <f t="shared" si="4"/>
        <v>0</v>
      </c>
      <c r="D65" s="40"/>
      <c r="E65" s="295"/>
      <c r="F65" s="296"/>
      <c r="G65" s="296"/>
      <c r="H65" s="297"/>
      <c r="I65" s="295"/>
      <c r="J65" s="297"/>
      <c r="K65" s="94" t="str">
        <f>IFERROR(IF(B65="X",VLOOKUP(CONCATENATE(D65,"_",E65,"_",I65),Hoja2!$D$378:$F$517,3,0),VLOOKUP(CONCATENATE(D65,"_",E65,"_",I65),Hoja2!$D$378:$F$517,2,0)),"")</f>
        <v/>
      </c>
      <c r="L65" s="40"/>
      <c r="M65" s="40"/>
      <c r="N65" s="40"/>
      <c r="O65" s="40"/>
      <c r="P65" s="40"/>
      <c r="Q65" s="40"/>
      <c r="R65" s="40"/>
      <c r="S65" s="42"/>
      <c r="T65" s="40"/>
      <c r="U65" s="40"/>
      <c r="V65" s="40"/>
      <c r="W65" s="291">
        <v>0</v>
      </c>
      <c r="X65" s="292"/>
      <c r="Y65" s="41">
        <f t="shared" si="5"/>
        <v>0</v>
      </c>
    </row>
    <row r="66" spans="1:25" ht="23.25" customHeight="1">
      <c r="A66" s="27"/>
      <c r="B66" s="96"/>
      <c r="C66" s="40">
        <f t="shared" si="4"/>
        <v>0</v>
      </c>
      <c r="D66" s="40"/>
      <c r="E66" s="295"/>
      <c r="F66" s="296"/>
      <c r="G66" s="296"/>
      <c r="H66" s="297"/>
      <c r="I66" s="295"/>
      <c r="J66" s="297"/>
      <c r="K66" s="94" t="str">
        <f>IFERROR(IF(B66="X",VLOOKUP(CONCATENATE(D66,"_",E66,"_",I66),Hoja2!$D$378:$F$517,3,0),VLOOKUP(CONCATENATE(D66,"_",E66,"_",I66),Hoja2!$D$378:$F$517,2,0)),"")</f>
        <v/>
      </c>
      <c r="L66" s="40"/>
      <c r="M66" s="40"/>
      <c r="N66" s="40"/>
      <c r="O66" s="40"/>
      <c r="P66" s="40"/>
      <c r="Q66" s="40"/>
      <c r="R66" s="40"/>
      <c r="S66" s="42"/>
      <c r="T66" s="40"/>
      <c r="U66" s="40"/>
      <c r="V66" s="40"/>
      <c r="W66" s="291">
        <v>0</v>
      </c>
      <c r="X66" s="292"/>
      <c r="Y66" s="41">
        <f t="shared" si="5"/>
        <v>0</v>
      </c>
    </row>
    <row r="67" spans="1:25" ht="23.25" customHeight="1">
      <c r="A67" s="27"/>
      <c r="B67" s="96"/>
      <c r="C67" s="40">
        <f t="shared" si="4"/>
        <v>0</v>
      </c>
      <c r="D67" s="40"/>
      <c r="E67" s="295"/>
      <c r="F67" s="296"/>
      <c r="G67" s="296"/>
      <c r="H67" s="297"/>
      <c r="I67" s="295"/>
      <c r="J67" s="297"/>
      <c r="K67" s="94" t="str">
        <f>IFERROR(IF(B67="X",VLOOKUP(CONCATENATE(D67,"_",E67,"_",I67),Hoja2!$D$378:$F$517,3,0),VLOOKUP(CONCATENATE(D67,"_",E67,"_",I67),Hoja2!$D$378:$F$517,2,0)),"")</f>
        <v/>
      </c>
      <c r="L67" s="40"/>
      <c r="M67" s="40"/>
      <c r="N67" s="40"/>
      <c r="O67" s="40"/>
      <c r="P67" s="40"/>
      <c r="Q67" s="40"/>
      <c r="R67" s="40"/>
      <c r="S67" s="42"/>
      <c r="T67" s="40"/>
      <c r="U67" s="40"/>
      <c r="V67" s="40"/>
      <c r="W67" s="291">
        <v>0</v>
      </c>
      <c r="X67" s="292"/>
      <c r="Y67" s="41">
        <f t="shared" si="5"/>
        <v>0</v>
      </c>
    </row>
    <row r="68" spans="1:25" ht="23.25" customHeight="1">
      <c r="A68" s="27"/>
      <c r="B68" s="96"/>
      <c r="C68" s="40">
        <f t="shared" si="4"/>
        <v>0</v>
      </c>
      <c r="D68" s="40"/>
      <c r="E68" s="295"/>
      <c r="F68" s="296"/>
      <c r="G68" s="296"/>
      <c r="H68" s="297"/>
      <c r="I68" s="295"/>
      <c r="J68" s="297"/>
      <c r="K68" s="94" t="str">
        <f>IFERROR(IF(B68="X",VLOOKUP(CONCATENATE(D68,"_",E68,"_",I68),Hoja2!$D$378:$F$517,3,0),VLOOKUP(CONCATENATE(D68,"_",E68,"_",I68),Hoja2!$D$378:$F$517,2,0)),"")</f>
        <v/>
      </c>
      <c r="L68" s="40"/>
      <c r="M68" s="40"/>
      <c r="N68" s="40"/>
      <c r="O68" s="40"/>
      <c r="P68" s="40"/>
      <c r="Q68" s="40"/>
      <c r="R68" s="40"/>
      <c r="S68" s="42"/>
      <c r="T68" s="40"/>
      <c r="U68" s="40"/>
      <c r="V68" s="40"/>
      <c r="W68" s="291">
        <v>0</v>
      </c>
      <c r="X68" s="292"/>
      <c r="Y68" s="41">
        <f t="shared" si="5"/>
        <v>0</v>
      </c>
    </row>
    <row r="69" spans="1:25" ht="23.25" hidden="1" customHeight="1">
      <c r="A69" s="27"/>
      <c r="B69" s="96"/>
      <c r="C69" s="40">
        <f t="shared" si="4"/>
        <v>0</v>
      </c>
      <c r="D69" s="40"/>
      <c r="E69" s="295"/>
      <c r="F69" s="296"/>
      <c r="G69" s="296"/>
      <c r="H69" s="297"/>
      <c r="I69" s="295"/>
      <c r="J69" s="297"/>
      <c r="K69" s="94" t="str">
        <f>IFERROR(IF(B69="X",VLOOKUP(CONCATENATE(D69,"_",E69,"_",I69),Hoja2!$D$378:$F$517,3,0),VLOOKUP(CONCATENATE(D69,"_",E69,"_",I69),Hoja2!$D$378:$F$517,2,0)),"")</f>
        <v/>
      </c>
      <c r="L69" s="40"/>
      <c r="M69" s="40"/>
      <c r="N69" s="40"/>
      <c r="O69" s="40"/>
      <c r="P69" s="40"/>
      <c r="Q69" s="40"/>
      <c r="R69" s="40"/>
      <c r="S69" s="42"/>
      <c r="T69" s="40"/>
      <c r="U69" s="40"/>
      <c r="V69" s="40"/>
      <c r="W69" s="291">
        <v>0</v>
      </c>
      <c r="X69" s="292"/>
      <c r="Y69" s="41">
        <f t="shared" si="5"/>
        <v>0</v>
      </c>
    </row>
    <row r="70" spans="1:25" ht="23.25" hidden="1" customHeight="1">
      <c r="A70" s="27"/>
      <c r="B70" s="96"/>
      <c r="C70" s="40">
        <f t="shared" si="4"/>
        <v>0</v>
      </c>
      <c r="D70" s="40"/>
      <c r="E70" s="295"/>
      <c r="F70" s="296"/>
      <c r="G70" s="296"/>
      <c r="H70" s="297"/>
      <c r="I70" s="295"/>
      <c r="J70" s="297"/>
      <c r="K70" s="94" t="str">
        <f>IFERROR(IF(B70="X",VLOOKUP(CONCATENATE(D70,"_",E70,"_",I70),Hoja2!$D$378:$F$517,3,0),VLOOKUP(CONCATENATE(D70,"_",E70,"_",I70),Hoja2!$D$378:$F$517,2,0)),"")</f>
        <v/>
      </c>
      <c r="L70" s="40"/>
      <c r="M70" s="40"/>
      <c r="N70" s="40"/>
      <c r="O70" s="40"/>
      <c r="P70" s="40"/>
      <c r="Q70" s="40"/>
      <c r="R70" s="40"/>
      <c r="S70" s="42"/>
      <c r="T70" s="40"/>
      <c r="U70" s="40"/>
      <c r="V70" s="40"/>
      <c r="W70" s="291">
        <v>0</v>
      </c>
      <c r="X70" s="292"/>
      <c r="Y70" s="41">
        <f t="shared" si="5"/>
        <v>0</v>
      </c>
    </row>
    <row r="71" spans="1:25" ht="23.25" hidden="1" customHeight="1">
      <c r="A71" s="27"/>
      <c r="B71" s="96"/>
      <c r="C71" s="40">
        <f t="shared" si="4"/>
        <v>0</v>
      </c>
      <c r="D71" s="40"/>
      <c r="E71" s="295"/>
      <c r="F71" s="296"/>
      <c r="G71" s="296"/>
      <c r="H71" s="297"/>
      <c r="I71" s="295"/>
      <c r="J71" s="297"/>
      <c r="K71" s="94" t="str">
        <f>IFERROR(IF(B71="X",VLOOKUP(CONCATENATE(D71,"_",E71,"_",I71),Hoja2!$D$378:$F$517,3,0),VLOOKUP(CONCATENATE(D71,"_",E71,"_",I71),Hoja2!$D$378:$F$517,2,0)),"")</f>
        <v/>
      </c>
      <c r="L71" s="40"/>
      <c r="M71" s="40"/>
      <c r="N71" s="40"/>
      <c r="O71" s="40"/>
      <c r="P71" s="40"/>
      <c r="Q71" s="40"/>
      <c r="R71" s="40"/>
      <c r="S71" s="42"/>
      <c r="T71" s="40"/>
      <c r="U71" s="40"/>
      <c r="V71" s="40"/>
      <c r="W71" s="291">
        <v>0</v>
      </c>
      <c r="X71" s="292"/>
      <c r="Y71" s="41">
        <f t="shared" si="5"/>
        <v>0</v>
      </c>
    </row>
    <row r="72" spans="1:25" ht="23.25" hidden="1" customHeight="1">
      <c r="A72" s="27"/>
      <c r="B72" s="96"/>
      <c r="C72" s="40">
        <f t="shared" si="4"/>
        <v>0</v>
      </c>
      <c r="D72" s="40"/>
      <c r="E72" s="295"/>
      <c r="F72" s="296"/>
      <c r="G72" s="296"/>
      <c r="H72" s="297"/>
      <c r="I72" s="295"/>
      <c r="J72" s="297"/>
      <c r="K72" s="94" t="str">
        <f>IFERROR(IF(B72="X",VLOOKUP(CONCATENATE(D72,"_",E72,"_",I72),Hoja2!$D$378:$F$517,3,0),VLOOKUP(CONCATENATE(D72,"_",E72,"_",I72),Hoja2!$D$378:$F$517,2,0)),"")</f>
        <v/>
      </c>
      <c r="L72" s="40"/>
      <c r="M72" s="40"/>
      <c r="N72" s="40"/>
      <c r="O72" s="40"/>
      <c r="P72" s="40"/>
      <c r="Q72" s="40"/>
      <c r="R72" s="40"/>
      <c r="S72" s="42"/>
      <c r="T72" s="40"/>
      <c r="U72" s="40"/>
      <c r="V72" s="40"/>
      <c r="W72" s="291">
        <v>0</v>
      </c>
      <c r="X72" s="292"/>
      <c r="Y72" s="41">
        <f t="shared" si="5"/>
        <v>0</v>
      </c>
    </row>
    <row r="73" spans="1:25" ht="23.25" hidden="1" customHeight="1">
      <c r="A73" s="27"/>
      <c r="B73" s="96"/>
      <c r="C73" s="40">
        <f t="shared" si="4"/>
        <v>0</v>
      </c>
      <c r="D73" s="40"/>
      <c r="E73" s="295"/>
      <c r="F73" s="296"/>
      <c r="G73" s="296"/>
      <c r="H73" s="297"/>
      <c r="I73" s="295"/>
      <c r="J73" s="297"/>
      <c r="K73" s="94" t="str">
        <f>IFERROR(IF(B73="X",VLOOKUP(CONCATENATE(D73,"_",E73,"_",I73),Hoja2!$D$378:$F$517,3,0),VLOOKUP(CONCATENATE(D73,"_",E73,"_",I73),Hoja2!$D$378:$F$517,2,0)),"")</f>
        <v/>
      </c>
      <c r="L73" s="40"/>
      <c r="M73" s="40"/>
      <c r="N73" s="40"/>
      <c r="O73" s="40"/>
      <c r="P73" s="40"/>
      <c r="Q73" s="40"/>
      <c r="R73" s="40"/>
      <c r="S73" s="42"/>
      <c r="T73" s="40"/>
      <c r="U73" s="40"/>
      <c r="V73" s="40"/>
      <c r="W73" s="291">
        <v>0</v>
      </c>
      <c r="X73" s="292"/>
      <c r="Y73" s="41">
        <f t="shared" si="5"/>
        <v>0</v>
      </c>
    </row>
    <row r="74" spans="1:25" ht="23.25" hidden="1" customHeight="1">
      <c r="A74" s="27"/>
      <c r="B74" s="96"/>
      <c r="C74" s="40">
        <f t="shared" si="4"/>
        <v>0</v>
      </c>
      <c r="D74" s="40"/>
      <c r="E74" s="295"/>
      <c r="F74" s="296"/>
      <c r="G74" s="296"/>
      <c r="H74" s="297"/>
      <c r="I74" s="295"/>
      <c r="J74" s="297"/>
      <c r="K74" s="94"/>
      <c r="L74" s="40"/>
      <c r="M74" s="40"/>
      <c r="N74" s="40"/>
      <c r="O74" s="40"/>
      <c r="P74" s="40"/>
      <c r="Q74" s="40"/>
      <c r="R74" s="40"/>
      <c r="S74" s="42"/>
      <c r="T74" s="40"/>
      <c r="U74" s="40"/>
      <c r="V74" s="40"/>
      <c r="W74" s="291">
        <v>0</v>
      </c>
      <c r="X74" s="292"/>
      <c r="Y74" s="41">
        <f t="shared" si="5"/>
        <v>0</v>
      </c>
    </row>
    <row r="75" spans="1:25" ht="23.25" hidden="1" customHeight="1">
      <c r="A75" s="27"/>
      <c r="B75" s="96"/>
      <c r="C75" s="40">
        <f t="shared" si="4"/>
        <v>0</v>
      </c>
      <c r="D75" s="40"/>
      <c r="E75" s="295"/>
      <c r="F75" s="296"/>
      <c r="G75" s="296"/>
      <c r="H75" s="297"/>
      <c r="I75" s="295"/>
      <c r="J75" s="297"/>
      <c r="K75" s="94"/>
      <c r="L75" s="40"/>
      <c r="M75" s="40"/>
      <c r="N75" s="40"/>
      <c r="O75" s="40"/>
      <c r="P75" s="40"/>
      <c r="Q75" s="40"/>
      <c r="R75" s="40"/>
      <c r="S75" s="42"/>
      <c r="T75" s="40"/>
      <c r="U75" s="40"/>
      <c r="V75" s="40"/>
      <c r="W75" s="291">
        <v>0</v>
      </c>
      <c r="X75" s="292"/>
      <c r="Y75" s="41">
        <f t="shared" si="5"/>
        <v>0</v>
      </c>
    </row>
    <row r="76" spans="1:25" ht="23.25" hidden="1" customHeight="1">
      <c r="A76" s="27"/>
      <c r="B76" s="96"/>
      <c r="C76" s="40">
        <f t="shared" si="4"/>
        <v>0</v>
      </c>
      <c r="D76" s="40"/>
      <c r="E76" s="295"/>
      <c r="F76" s="296"/>
      <c r="G76" s="296"/>
      <c r="H76" s="297"/>
      <c r="I76" s="295"/>
      <c r="J76" s="297"/>
      <c r="K76" s="94"/>
      <c r="L76" s="40"/>
      <c r="M76" s="40"/>
      <c r="N76" s="40"/>
      <c r="O76" s="40"/>
      <c r="P76" s="40"/>
      <c r="Q76" s="40"/>
      <c r="R76" s="40"/>
      <c r="S76" s="42"/>
      <c r="T76" s="40"/>
      <c r="U76" s="40"/>
      <c r="V76" s="40"/>
      <c r="W76" s="291">
        <v>0</v>
      </c>
      <c r="X76" s="292"/>
      <c r="Y76" s="41">
        <f t="shared" si="5"/>
        <v>0</v>
      </c>
    </row>
    <row r="77" spans="1:25" ht="23.25" hidden="1" customHeight="1">
      <c r="A77" s="27"/>
      <c r="B77" s="96"/>
      <c r="C77" s="40">
        <f t="shared" si="4"/>
        <v>0</v>
      </c>
      <c r="D77" s="40"/>
      <c r="E77" s="295"/>
      <c r="F77" s="296"/>
      <c r="G77" s="296"/>
      <c r="H77" s="297"/>
      <c r="I77" s="295"/>
      <c r="J77" s="297"/>
      <c r="K77" s="94"/>
      <c r="L77" s="40"/>
      <c r="M77" s="40"/>
      <c r="N77" s="40"/>
      <c r="O77" s="40"/>
      <c r="P77" s="40"/>
      <c r="Q77" s="40"/>
      <c r="R77" s="40"/>
      <c r="S77" s="42"/>
      <c r="T77" s="40"/>
      <c r="U77" s="40"/>
      <c r="V77" s="40"/>
      <c r="W77" s="291">
        <v>0</v>
      </c>
      <c r="X77" s="292"/>
      <c r="Y77" s="41">
        <f t="shared" si="5"/>
        <v>0</v>
      </c>
    </row>
    <row r="78" spans="1:25" ht="21" hidden="1">
      <c r="A78" s="27"/>
      <c r="B78" s="96"/>
      <c r="C78" s="40">
        <f t="shared" si="4"/>
        <v>0</v>
      </c>
      <c r="D78" s="40"/>
      <c r="E78" s="295"/>
      <c r="F78" s="296"/>
      <c r="G78" s="296"/>
      <c r="H78" s="297"/>
      <c r="I78" s="295"/>
      <c r="J78" s="297"/>
      <c r="K78" s="94"/>
      <c r="L78" s="40"/>
      <c r="M78" s="40"/>
      <c r="N78" s="40"/>
      <c r="O78" s="40"/>
      <c r="P78" s="40"/>
      <c r="Q78" s="40"/>
      <c r="R78" s="40"/>
      <c r="S78" s="42"/>
      <c r="T78" s="40"/>
      <c r="U78" s="40"/>
      <c r="V78" s="40"/>
      <c r="W78" s="291">
        <v>0</v>
      </c>
      <c r="X78" s="292"/>
      <c r="Y78" s="41">
        <f t="shared" si="5"/>
        <v>0</v>
      </c>
    </row>
    <row r="79" spans="1:25" ht="41.25" customHeight="1">
      <c r="A79" s="27"/>
      <c r="B79" s="46" t="s">
        <v>1640</v>
      </c>
      <c r="C79" s="46" t="s">
        <v>1641</v>
      </c>
      <c r="D79" s="46" t="s">
        <v>1642</v>
      </c>
      <c r="E79" s="298" t="s">
        <v>1643</v>
      </c>
      <c r="F79" s="298"/>
      <c r="G79" s="298"/>
      <c r="H79" s="298"/>
      <c r="I79" s="298" t="s">
        <v>1194</v>
      </c>
      <c r="J79" s="298"/>
      <c r="K79" s="46" t="s">
        <v>1644</v>
      </c>
      <c r="L79" s="46">
        <v>3</v>
      </c>
      <c r="M79" s="46">
        <v>5</v>
      </c>
      <c r="N79" s="46">
        <v>7</v>
      </c>
      <c r="O79" s="46">
        <v>9</v>
      </c>
      <c r="P79" s="46">
        <v>11</v>
      </c>
      <c r="Q79" s="46">
        <v>13</v>
      </c>
      <c r="R79" s="46">
        <v>15</v>
      </c>
      <c r="S79" s="46">
        <v>17</v>
      </c>
      <c r="T79" s="46">
        <v>19</v>
      </c>
      <c r="U79" s="46">
        <v>21</v>
      </c>
      <c r="V79" s="46">
        <v>23</v>
      </c>
      <c r="W79" s="299" t="s">
        <v>1652</v>
      </c>
      <c r="X79" s="299"/>
      <c r="Y79" s="47" t="s">
        <v>0</v>
      </c>
    </row>
    <row r="80" spans="1:25" ht="23.25" customHeight="1">
      <c r="A80" s="27"/>
      <c r="B80" s="96"/>
      <c r="C80" s="40">
        <f t="shared" ref="C80:C94" si="6">SUM(L80:V80)</f>
        <v>0</v>
      </c>
      <c r="D80" s="40"/>
      <c r="E80" s="295"/>
      <c r="F80" s="296"/>
      <c r="G80" s="296"/>
      <c r="H80" s="297"/>
      <c r="I80" s="295"/>
      <c r="J80" s="297"/>
      <c r="K80" s="94" t="str">
        <f>IFERROR(IF(B80="X",VLOOKUP(CONCATENATE(D80,"_",E80,"_",I80),Hoja2!$D$521:$F$553,3,0),VLOOKUP(CONCATENATE(D80,"_",E80,"_",I80),Hoja2!$D$521:$F$553,2,0)),"")</f>
        <v/>
      </c>
      <c r="L80" s="40"/>
      <c r="M80" s="40"/>
      <c r="N80" s="40"/>
      <c r="O80" s="40"/>
      <c r="P80" s="40"/>
      <c r="Q80" s="40"/>
      <c r="R80" s="40"/>
      <c r="S80" s="42"/>
      <c r="T80" s="40"/>
      <c r="U80" s="40"/>
      <c r="V80" s="40"/>
      <c r="W80" s="291">
        <v>0</v>
      </c>
      <c r="X80" s="292"/>
      <c r="Y80" s="41">
        <f t="shared" ref="Y80:Y94" si="7">C80*W80</f>
        <v>0</v>
      </c>
    </row>
    <row r="81" spans="1:25" ht="23.25" customHeight="1">
      <c r="A81" s="27"/>
      <c r="B81" s="96"/>
      <c r="C81" s="40">
        <f t="shared" si="6"/>
        <v>0</v>
      </c>
      <c r="D81" s="40"/>
      <c r="E81" s="295"/>
      <c r="F81" s="296"/>
      <c r="G81" s="296"/>
      <c r="H81" s="297"/>
      <c r="I81" s="295"/>
      <c r="J81" s="297"/>
      <c r="K81" s="94" t="str">
        <f>IFERROR(IF(B81="X",VLOOKUP(CONCATENATE(D81,"_",E81,"_",I81),Hoja2!$D$521:$F$553,3,0),VLOOKUP(CONCATENATE(D81,"_",E81,"_",I81),Hoja2!$D$521:$F$553,2,0)),"")</f>
        <v/>
      </c>
      <c r="L81" s="40"/>
      <c r="M81" s="40"/>
      <c r="N81" s="40"/>
      <c r="O81" s="40"/>
      <c r="P81" s="40"/>
      <c r="Q81" s="40"/>
      <c r="R81" s="40"/>
      <c r="S81" s="42"/>
      <c r="T81" s="40"/>
      <c r="U81" s="40"/>
      <c r="V81" s="40"/>
      <c r="W81" s="291">
        <v>0</v>
      </c>
      <c r="X81" s="292"/>
      <c r="Y81" s="41">
        <f t="shared" si="7"/>
        <v>0</v>
      </c>
    </row>
    <row r="82" spans="1:25" ht="23.25" customHeight="1">
      <c r="A82" s="27"/>
      <c r="B82" s="96"/>
      <c r="C82" s="40">
        <f t="shared" si="6"/>
        <v>0</v>
      </c>
      <c r="D82" s="40"/>
      <c r="E82" s="295"/>
      <c r="F82" s="296"/>
      <c r="G82" s="296"/>
      <c r="H82" s="297"/>
      <c r="I82" s="295"/>
      <c r="J82" s="297"/>
      <c r="K82" s="94" t="str">
        <f>IFERROR(IF(B82="X",VLOOKUP(CONCATENATE(D82,"_",E82,"_",I82),Hoja2!$D$521:$F$553,3,0),VLOOKUP(CONCATENATE(D82,"_",E82,"_",I82),Hoja2!$D$521:$F$553,2,0)),"")</f>
        <v/>
      </c>
      <c r="L82" s="40"/>
      <c r="M82" s="40"/>
      <c r="N82" s="40"/>
      <c r="O82" s="40"/>
      <c r="P82" s="40"/>
      <c r="Q82" s="40"/>
      <c r="R82" s="40"/>
      <c r="S82" s="42"/>
      <c r="T82" s="40"/>
      <c r="U82" s="40"/>
      <c r="V82" s="40"/>
      <c r="W82" s="291">
        <v>0</v>
      </c>
      <c r="X82" s="292"/>
      <c r="Y82" s="41">
        <f t="shared" si="7"/>
        <v>0</v>
      </c>
    </row>
    <row r="83" spans="1:25" ht="23.25" customHeight="1">
      <c r="A83" s="27"/>
      <c r="B83" s="96"/>
      <c r="C83" s="40">
        <f t="shared" si="6"/>
        <v>0</v>
      </c>
      <c r="D83" s="40"/>
      <c r="E83" s="295"/>
      <c r="F83" s="296"/>
      <c r="G83" s="296"/>
      <c r="H83" s="297"/>
      <c r="I83" s="295"/>
      <c r="J83" s="297"/>
      <c r="K83" s="94" t="str">
        <f>IFERROR(IF(B83="X",VLOOKUP(CONCATENATE(D83,"_",E83,"_",I83),Hoja2!$D$521:$F$553,3,0),VLOOKUP(CONCATENATE(D83,"_",E83,"_",I83),Hoja2!$D$521:$F$553,2,0)),"")</f>
        <v/>
      </c>
      <c r="L83" s="40"/>
      <c r="M83" s="40"/>
      <c r="N83" s="40"/>
      <c r="O83" s="40"/>
      <c r="P83" s="40"/>
      <c r="Q83" s="40"/>
      <c r="R83" s="40"/>
      <c r="S83" s="42"/>
      <c r="T83" s="40"/>
      <c r="U83" s="40"/>
      <c r="V83" s="40"/>
      <c r="W83" s="291">
        <v>0</v>
      </c>
      <c r="X83" s="292"/>
      <c r="Y83" s="41">
        <f t="shared" si="7"/>
        <v>0</v>
      </c>
    </row>
    <row r="84" spans="1:25" ht="23.25" customHeight="1">
      <c r="A84" s="27"/>
      <c r="B84" s="96"/>
      <c r="C84" s="40">
        <f t="shared" si="6"/>
        <v>0</v>
      </c>
      <c r="D84" s="40"/>
      <c r="E84" s="295"/>
      <c r="F84" s="296"/>
      <c r="G84" s="296"/>
      <c r="H84" s="297"/>
      <c r="I84" s="295"/>
      <c r="J84" s="297"/>
      <c r="K84" s="94" t="str">
        <f>IFERROR(IF(B84="X",VLOOKUP(CONCATENATE(D84,"_",E84,"_",I84),Hoja2!$D$521:$F$553,3,0),VLOOKUP(CONCATENATE(D84,"_",E84,"_",I84),Hoja2!$D$521:$F$553,2,0)),"")</f>
        <v/>
      </c>
      <c r="L84" s="40"/>
      <c r="M84" s="40"/>
      <c r="N84" s="40"/>
      <c r="O84" s="40"/>
      <c r="P84" s="40"/>
      <c r="Q84" s="40"/>
      <c r="R84" s="40"/>
      <c r="S84" s="42"/>
      <c r="T84" s="40"/>
      <c r="U84" s="40"/>
      <c r="V84" s="40"/>
      <c r="W84" s="291">
        <v>0</v>
      </c>
      <c r="X84" s="292"/>
      <c r="Y84" s="41">
        <f t="shared" si="7"/>
        <v>0</v>
      </c>
    </row>
    <row r="85" spans="1:25" ht="23.25" hidden="1" customHeight="1">
      <c r="A85" s="27"/>
      <c r="B85" s="96"/>
      <c r="C85" s="40">
        <f t="shared" si="6"/>
        <v>0</v>
      </c>
      <c r="D85" s="40"/>
      <c r="E85" s="295"/>
      <c r="F85" s="296"/>
      <c r="G85" s="296"/>
      <c r="H85" s="297"/>
      <c r="I85" s="295"/>
      <c r="J85" s="297"/>
      <c r="K85" s="94" t="str">
        <f>IFERROR(IF(B85="X",VLOOKUP(CONCATENATE(D85,"_",E85,"_",I85),Hoja2!$D$521:$F$553,3,0),VLOOKUP(CONCATENATE(D85,"_",E85,"_",I85),Hoja2!$D$521:$F$553,2,0)),"")</f>
        <v/>
      </c>
      <c r="L85" s="40"/>
      <c r="M85" s="40"/>
      <c r="N85" s="40"/>
      <c r="O85" s="40"/>
      <c r="P85" s="40"/>
      <c r="Q85" s="40"/>
      <c r="R85" s="40"/>
      <c r="S85" s="42"/>
      <c r="T85" s="40"/>
      <c r="U85" s="40"/>
      <c r="V85" s="40"/>
      <c r="W85" s="291">
        <v>0</v>
      </c>
      <c r="X85" s="292"/>
      <c r="Y85" s="41">
        <f t="shared" si="7"/>
        <v>0</v>
      </c>
    </row>
    <row r="86" spans="1:25" ht="23.25" hidden="1" customHeight="1">
      <c r="A86" s="27"/>
      <c r="B86" s="96"/>
      <c r="C86" s="40">
        <f t="shared" si="6"/>
        <v>0</v>
      </c>
      <c r="D86" s="40"/>
      <c r="E86" s="295"/>
      <c r="F86" s="296"/>
      <c r="G86" s="296"/>
      <c r="H86" s="297"/>
      <c r="I86" s="295"/>
      <c r="J86" s="297"/>
      <c r="K86" s="94" t="str">
        <f>IFERROR(IF(B86="X",VLOOKUP(CONCATENATE(D86,"_",E86,"_",I86),Hoja2!$D$521:$F$553,3,0),VLOOKUP(CONCATENATE(D86,"_",E86,"_",I86),Hoja2!$D$521:$F$553,2,0)),"")</f>
        <v/>
      </c>
      <c r="L86" s="40"/>
      <c r="M86" s="40"/>
      <c r="N86" s="40"/>
      <c r="O86" s="40"/>
      <c r="P86" s="40"/>
      <c r="Q86" s="40"/>
      <c r="R86" s="40"/>
      <c r="S86" s="42"/>
      <c r="T86" s="40"/>
      <c r="U86" s="40"/>
      <c r="V86" s="40"/>
      <c r="W86" s="291">
        <v>0</v>
      </c>
      <c r="X86" s="292"/>
      <c r="Y86" s="41">
        <f t="shared" si="7"/>
        <v>0</v>
      </c>
    </row>
    <row r="87" spans="1:25" ht="23.25" hidden="1" customHeight="1">
      <c r="A87" s="27"/>
      <c r="B87" s="96"/>
      <c r="C87" s="40">
        <f t="shared" si="6"/>
        <v>0</v>
      </c>
      <c r="D87" s="40"/>
      <c r="E87" s="295"/>
      <c r="F87" s="296"/>
      <c r="G87" s="296"/>
      <c r="H87" s="297"/>
      <c r="I87" s="295"/>
      <c r="J87" s="297"/>
      <c r="K87" s="94" t="str">
        <f>IFERROR(IF(B87="X",VLOOKUP(CONCATENATE(D87,"_",E87,"_",I87),Hoja2!$D$521:$F$553,3,0),VLOOKUP(CONCATENATE(D87,"_",E87,"_",I87),Hoja2!$D$521:$F$553,2,0)),"")</f>
        <v/>
      </c>
      <c r="L87" s="40"/>
      <c r="M87" s="40"/>
      <c r="N87" s="40"/>
      <c r="O87" s="40"/>
      <c r="P87" s="40"/>
      <c r="Q87" s="40"/>
      <c r="R87" s="40"/>
      <c r="S87" s="42"/>
      <c r="T87" s="40"/>
      <c r="U87" s="40"/>
      <c r="V87" s="40"/>
      <c r="W87" s="291">
        <v>0</v>
      </c>
      <c r="X87" s="292"/>
      <c r="Y87" s="41">
        <f t="shared" si="7"/>
        <v>0</v>
      </c>
    </row>
    <row r="88" spans="1:25" ht="23.25" hidden="1" customHeight="1">
      <c r="A88" s="27"/>
      <c r="B88" s="96"/>
      <c r="C88" s="40">
        <f t="shared" si="6"/>
        <v>0</v>
      </c>
      <c r="D88" s="40"/>
      <c r="E88" s="295"/>
      <c r="F88" s="296"/>
      <c r="G88" s="296"/>
      <c r="H88" s="297"/>
      <c r="I88" s="295"/>
      <c r="J88" s="297"/>
      <c r="K88" s="94" t="str">
        <f>IFERROR(IF(B88="X",VLOOKUP(CONCATENATE(D88,"_",E88,"_",I88),Hoja2!$D$521:$F$553,3,0),VLOOKUP(CONCATENATE(D88,"_",E88,"_",I88),Hoja2!$D$521:$F$553,2,0)),"")</f>
        <v/>
      </c>
      <c r="L88" s="40"/>
      <c r="M88" s="40"/>
      <c r="N88" s="40"/>
      <c r="O88" s="40"/>
      <c r="P88" s="40"/>
      <c r="Q88" s="40"/>
      <c r="R88" s="40"/>
      <c r="S88" s="42"/>
      <c r="T88" s="40"/>
      <c r="U88" s="40"/>
      <c r="V88" s="40"/>
      <c r="W88" s="291">
        <v>0</v>
      </c>
      <c r="X88" s="292"/>
      <c r="Y88" s="41">
        <f t="shared" si="7"/>
        <v>0</v>
      </c>
    </row>
    <row r="89" spans="1:25" ht="23.25" hidden="1" customHeight="1">
      <c r="A89" s="27"/>
      <c r="B89" s="96"/>
      <c r="C89" s="40">
        <f t="shared" si="6"/>
        <v>0</v>
      </c>
      <c r="D89" s="40"/>
      <c r="E89" s="295"/>
      <c r="F89" s="296"/>
      <c r="G89" s="296"/>
      <c r="H89" s="297"/>
      <c r="I89" s="295"/>
      <c r="J89" s="297"/>
      <c r="K89" s="94" t="str">
        <f>IFERROR(IF(B89="X",VLOOKUP(CONCATENATE(D89,"_",E89,"_",I89),Hoja2!$D$521:$F$553,3,0),VLOOKUP(CONCATENATE(D89,"_",E89,"_",I89),Hoja2!$D$521:$F$553,2,0)),"")</f>
        <v/>
      </c>
      <c r="L89" s="40"/>
      <c r="M89" s="40"/>
      <c r="N89" s="40"/>
      <c r="O89" s="40"/>
      <c r="P89" s="40"/>
      <c r="Q89" s="40"/>
      <c r="R89" s="40"/>
      <c r="S89" s="42"/>
      <c r="T89" s="40"/>
      <c r="U89" s="40"/>
      <c r="V89" s="40"/>
      <c r="W89" s="291">
        <v>0</v>
      </c>
      <c r="X89" s="292"/>
      <c r="Y89" s="41">
        <f t="shared" si="7"/>
        <v>0</v>
      </c>
    </row>
    <row r="90" spans="1:25" ht="23.25" hidden="1" customHeight="1">
      <c r="A90" s="27"/>
      <c r="B90" s="96"/>
      <c r="C90" s="40">
        <f t="shared" si="6"/>
        <v>0</v>
      </c>
      <c r="D90" s="40"/>
      <c r="E90" s="295"/>
      <c r="F90" s="296"/>
      <c r="G90" s="296"/>
      <c r="H90" s="297"/>
      <c r="I90" s="295"/>
      <c r="J90" s="297"/>
      <c r="K90" s="94"/>
      <c r="L90" s="40"/>
      <c r="M90" s="40"/>
      <c r="N90" s="40"/>
      <c r="O90" s="40"/>
      <c r="P90" s="40"/>
      <c r="Q90" s="40"/>
      <c r="R90" s="40"/>
      <c r="S90" s="42"/>
      <c r="T90" s="40"/>
      <c r="U90" s="40"/>
      <c r="V90" s="40"/>
      <c r="W90" s="291">
        <v>0</v>
      </c>
      <c r="X90" s="292"/>
      <c r="Y90" s="41">
        <f t="shared" si="7"/>
        <v>0</v>
      </c>
    </row>
    <row r="91" spans="1:25" ht="23.25" hidden="1" customHeight="1">
      <c r="A91" s="27"/>
      <c r="B91" s="96"/>
      <c r="C91" s="40">
        <f t="shared" si="6"/>
        <v>0</v>
      </c>
      <c r="D91" s="40"/>
      <c r="E91" s="295"/>
      <c r="F91" s="296"/>
      <c r="G91" s="296"/>
      <c r="H91" s="297"/>
      <c r="I91" s="295"/>
      <c r="J91" s="297"/>
      <c r="K91" s="94"/>
      <c r="L91" s="40"/>
      <c r="M91" s="40"/>
      <c r="N91" s="40"/>
      <c r="O91" s="40"/>
      <c r="P91" s="40"/>
      <c r="Q91" s="40"/>
      <c r="R91" s="40"/>
      <c r="S91" s="42"/>
      <c r="T91" s="40"/>
      <c r="U91" s="40"/>
      <c r="V91" s="40"/>
      <c r="W91" s="291">
        <v>0</v>
      </c>
      <c r="X91" s="292"/>
      <c r="Y91" s="41">
        <f t="shared" si="7"/>
        <v>0</v>
      </c>
    </row>
    <row r="92" spans="1:25" ht="23.25" hidden="1" customHeight="1">
      <c r="A92" s="27"/>
      <c r="B92" s="96"/>
      <c r="C92" s="40">
        <f t="shared" si="6"/>
        <v>0</v>
      </c>
      <c r="D92" s="40"/>
      <c r="E92" s="295"/>
      <c r="F92" s="296"/>
      <c r="G92" s="296"/>
      <c r="H92" s="297"/>
      <c r="I92" s="295"/>
      <c r="J92" s="297"/>
      <c r="K92" s="94"/>
      <c r="L92" s="40"/>
      <c r="M92" s="40"/>
      <c r="N92" s="40"/>
      <c r="O92" s="40"/>
      <c r="P92" s="40"/>
      <c r="Q92" s="40"/>
      <c r="R92" s="40"/>
      <c r="S92" s="42"/>
      <c r="T92" s="40"/>
      <c r="U92" s="40"/>
      <c r="V92" s="40"/>
      <c r="W92" s="291">
        <v>0</v>
      </c>
      <c r="X92" s="292"/>
      <c r="Y92" s="41">
        <f t="shared" si="7"/>
        <v>0</v>
      </c>
    </row>
    <row r="93" spans="1:25" ht="23.25" hidden="1" customHeight="1">
      <c r="A93" s="27"/>
      <c r="B93" s="96"/>
      <c r="C93" s="40">
        <f t="shared" si="6"/>
        <v>0</v>
      </c>
      <c r="D93" s="40"/>
      <c r="E93" s="295"/>
      <c r="F93" s="296"/>
      <c r="G93" s="296"/>
      <c r="H93" s="297"/>
      <c r="I93" s="295"/>
      <c r="J93" s="297"/>
      <c r="K93" s="94"/>
      <c r="L93" s="40"/>
      <c r="M93" s="40"/>
      <c r="N93" s="40"/>
      <c r="O93" s="40"/>
      <c r="P93" s="40"/>
      <c r="Q93" s="40"/>
      <c r="R93" s="40"/>
      <c r="S93" s="42"/>
      <c r="T93" s="40"/>
      <c r="U93" s="40"/>
      <c r="V93" s="40"/>
      <c r="W93" s="291">
        <v>0</v>
      </c>
      <c r="X93" s="292"/>
      <c r="Y93" s="41">
        <f t="shared" si="7"/>
        <v>0</v>
      </c>
    </row>
    <row r="94" spans="1:25" ht="23.25" hidden="1" customHeight="1">
      <c r="A94" s="27"/>
      <c r="B94" s="96"/>
      <c r="C94" s="40">
        <f t="shared" si="6"/>
        <v>0</v>
      </c>
      <c r="D94" s="40"/>
      <c r="E94" s="295"/>
      <c r="F94" s="296"/>
      <c r="G94" s="296"/>
      <c r="H94" s="297"/>
      <c r="I94" s="295"/>
      <c r="J94" s="297"/>
      <c r="K94" s="94"/>
      <c r="L94" s="40"/>
      <c r="M94" s="40"/>
      <c r="N94" s="40"/>
      <c r="O94" s="40"/>
      <c r="P94" s="40"/>
      <c r="Q94" s="40"/>
      <c r="R94" s="40"/>
      <c r="S94" s="42"/>
      <c r="T94" s="40"/>
      <c r="U94" s="40"/>
      <c r="V94" s="40"/>
      <c r="W94" s="291">
        <v>0</v>
      </c>
      <c r="X94" s="292"/>
      <c r="Y94" s="41">
        <f t="shared" si="7"/>
        <v>0</v>
      </c>
    </row>
    <row r="95" spans="1:25" ht="41.25" customHeight="1">
      <c r="A95" s="27"/>
      <c r="B95" s="49"/>
      <c r="C95" s="49" t="s">
        <v>1641</v>
      </c>
      <c r="D95" s="49" t="s">
        <v>1642</v>
      </c>
      <c r="E95" s="302" t="s">
        <v>1643</v>
      </c>
      <c r="F95" s="302"/>
      <c r="G95" s="302"/>
      <c r="H95" s="302"/>
      <c r="I95" s="302" t="s">
        <v>1194</v>
      </c>
      <c r="J95" s="302"/>
      <c r="K95" s="49" t="s">
        <v>1644</v>
      </c>
      <c r="L95" s="50">
        <v>22</v>
      </c>
      <c r="M95" s="49">
        <v>23</v>
      </c>
      <c r="N95" s="50">
        <v>24</v>
      </c>
      <c r="O95" s="49">
        <v>25</v>
      </c>
      <c r="P95" s="50">
        <v>26</v>
      </c>
      <c r="Q95" s="49">
        <v>27</v>
      </c>
      <c r="R95" s="50">
        <v>28</v>
      </c>
      <c r="S95" s="49">
        <v>29</v>
      </c>
      <c r="T95" s="50">
        <v>30</v>
      </c>
      <c r="U95" s="49">
        <v>31</v>
      </c>
      <c r="V95" s="49">
        <v>32</v>
      </c>
      <c r="W95" s="303" t="s">
        <v>3</v>
      </c>
      <c r="X95" s="303"/>
      <c r="Y95" s="49" t="s">
        <v>0</v>
      </c>
    </row>
    <row r="96" spans="1:25" ht="23.25" customHeight="1">
      <c r="A96" s="27"/>
      <c r="B96" s="96"/>
      <c r="C96" s="40">
        <f>SUM(L96:V96)</f>
        <v>0</v>
      </c>
      <c r="D96" s="40"/>
      <c r="E96" s="290"/>
      <c r="F96" s="290"/>
      <c r="G96" s="290"/>
      <c r="H96" s="290"/>
      <c r="I96" s="290"/>
      <c r="J96" s="290"/>
      <c r="K96" s="95" t="str">
        <f>IFERROR(IF(B96="X",VLOOKUP(CONCATENATE(D96,"_",E96,"_",I96),Hoja2!D559:$F$571,3,0),VLOOKUP(CONCATENATE(D96,"_",E96,"_",I96),Hoja2!$D$559:$F$571,2,0)),"")</f>
        <v/>
      </c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304">
        <v>0</v>
      </c>
      <c r="X96" s="304"/>
      <c r="Y96" s="41">
        <f>C96*W96</f>
        <v>0</v>
      </c>
    </row>
    <row r="97" spans="1:25" ht="23.25" hidden="1" customHeight="1">
      <c r="A97" s="27"/>
      <c r="B97" s="97"/>
      <c r="C97" s="39">
        <f>SUM(L97:V97)</f>
        <v>0</v>
      </c>
      <c r="D97" s="40"/>
      <c r="E97" s="300"/>
      <c r="F97" s="300"/>
      <c r="G97" s="300"/>
      <c r="H97" s="300"/>
      <c r="I97" s="300"/>
      <c r="J97" s="300"/>
      <c r="K97" s="95" t="str">
        <f>IFERROR(IF(B97="X",VLOOKUP(CONCATENATE(D97,"_",E97,"_",I97),Hoja2!D560:$F$571,3,0),VLOOKUP(CONCATENATE(D97,"_",E97,"_",I97),Hoja2!$D$559:$F$571,2,0)),"")</f>
        <v/>
      </c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01">
        <f>C97*V97</f>
        <v>0</v>
      </c>
      <c r="X97" s="301"/>
      <c r="Y97" s="48">
        <f>C97*W97</f>
        <v>0</v>
      </c>
    </row>
    <row r="98" spans="1:25" ht="23.25" hidden="1" customHeight="1">
      <c r="A98" s="27"/>
      <c r="B98" s="97"/>
      <c r="C98" s="39">
        <f>SUM(L98:V98)</f>
        <v>0</v>
      </c>
      <c r="D98" s="40"/>
      <c r="E98" s="300"/>
      <c r="F98" s="300"/>
      <c r="G98" s="300"/>
      <c r="H98" s="300"/>
      <c r="I98" s="300"/>
      <c r="J98" s="300"/>
      <c r="K98" s="95" t="str">
        <f>IFERROR(IF(B98="X",VLOOKUP(CONCATENATE(D98,"_",E98,"_",I98),Hoja2!D561:$F$571,3,0),VLOOKUP(CONCATENATE(D98,"_",E98,"_",I98),Hoja2!$D$559:$F$571,2,0)),"")</f>
        <v/>
      </c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01">
        <f>C98*V98</f>
        <v>0</v>
      </c>
      <c r="X98" s="301"/>
      <c r="Y98" s="48">
        <f>C98*W98</f>
        <v>0</v>
      </c>
    </row>
    <row r="99" spans="1:25" ht="23.25" hidden="1" customHeight="1">
      <c r="A99" s="27"/>
      <c r="B99" s="98"/>
      <c r="C99" s="51">
        <f>SUM(L99:V99)</f>
        <v>0</v>
      </c>
      <c r="D99" s="40"/>
      <c r="E99" s="319"/>
      <c r="F99" s="319"/>
      <c r="G99" s="319"/>
      <c r="H99" s="319"/>
      <c r="I99" s="319"/>
      <c r="J99" s="319"/>
      <c r="K99" s="95" t="str">
        <f>IFERROR(IF(B99="X",VLOOKUP(CONCATENATE(D99,"_",E99,"_",I99),Hoja2!D562:$F$571,3,0),VLOOKUP(CONCATENATE(D99,"_",E99,"_",I99),Hoja2!$D$559:$F$571,2,0)),"")</f>
        <v/>
      </c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320">
        <f>C99*V99</f>
        <v>0</v>
      </c>
      <c r="X99" s="320"/>
      <c r="Y99" s="52">
        <f>C99*W99</f>
        <v>0</v>
      </c>
    </row>
    <row r="100" spans="1:25" ht="23.25" hidden="1" customHeight="1">
      <c r="A100" s="27"/>
      <c r="B100" s="97"/>
      <c r="C100" s="39">
        <f>SUM(L100:V100)</f>
        <v>0</v>
      </c>
      <c r="D100" s="40"/>
      <c r="E100" s="300"/>
      <c r="F100" s="300"/>
      <c r="G100" s="300"/>
      <c r="H100" s="300"/>
      <c r="I100" s="300"/>
      <c r="J100" s="300"/>
      <c r="K100" s="95" t="str">
        <f>IFERROR(IF(B100="X",VLOOKUP(CONCATENATE(D100,"_",E100,"_",I100),Hoja2!D563:$F$571,3,0),VLOOKUP(CONCATENATE(D100,"_",E100,"_",I100),Hoja2!$D$559:$F$571,2,0)),"")</f>
        <v/>
      </c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01">
        <f>C100*V100</f>
        <v>0</v>
      </c>
      <c r="X100" s="301"/>
      <c r="Y100" s="48">
        <f>C100*W100</f>
        <v>0</v>
      </c>
    </row>
    <row r="101" spans="1:25" ht="20.75" customHeight="1">
      <c r="B101" s="305" t="s">
        <v>489</v>
      </c>
      <c r="C101" s="306"/>
      <c r="D101" s="306"/>
      <c r="E101" s="306"/>
      <c r="F101" s="306"/>
      <c r="G101" s="307"/>
      <c r="H101" s="307"/>
      <c r="I101" s="307"/>
      <c r="J101" s="307"/>
      <c r="K101" s="307"/>
      <c r="L101" s="307"/>
      <c r="M101" s="307"/>
      <c r="N101" s="307"/>
      <c r="O101" s="307"/>
      <c r="P101" s="307"/>
      <c r="Q101" s="307"/>
      <c r="R101" s="307"/>
      <c r="S101" s="307"/>
      <c r="T101" s="307"/>
      <c r="U101" s="307"/>
      <c r="V101" s="307"/>
      <c r="W101" s="307"/>
      <c r="X101" s="307"/>
      <c r="Y101" s="308"/>
    </row>
    <row r="102" spans="1:25" ht="50.25" customHeight="1">
      <c r="A102" s="37"/>
      <c r="B102" s="309">
        <f>SUM(C32:C100)</f>
        <v>0</v>
      </c>
      <c r="C102" s="310"/>
      <c r="D102" s="311" t="s">
        <v>1660</v>
      </c>
      <c r="E102" s="311"/>
      <c r="F102" s="312"/>
      <c r="G102" s="313" t="s">
        <v>1661</v>
      </c>
      <c r="H102" s="314"/>
      <c r="I102" s="314"/>
      <c r="J102" s="314"/>
      <c r="K102" s="314"/>
      <c r="L102" s="314"/>
      <c r="M102" s="314"/>
      <c r="N102" s="314"/>
      <c r="O102" s="315"/>
      <c r="P102" s="316" t="s">
        <v>1662</v>
      </c>
      <c r="Q102" s="317"/>
      <c r="R102" s="317"/>
      <c r="S102" s="318"/>
      <c r="T102" s="316" t="s">
        <v>1663</v>
      </c>
      <c r="U102" s="317"/>
      <c r="V102" s="317"/>
      <c r="W102" s="318"/>
      <c r="X102" s="53" t="s">
        <v>3</v>
      </c>
      <c r="Y102" s="53" t="s">
        <v>0</v>
      </c>
    </row>
    <row r="103" spans="1:25" ht="21" customHeight="1">
      <c r="A103" s="37"/>
      <c r="B103" s="340">
        <f>IF(B102&gt;=50,0,1)</f>
        <v>1</v>
      </c>
      <c r="C103" s="237"/>
      <c r="D103" s="341" t="s">
        <v>1664</v>
      </c>
      <c r="E103" s="342"/>
      <c r="F103" s="342"/>
      <c r="G103" s="342"/>
      <c r="H103" s="342"/>
      <c r="I103" s="342"/>
      <c r="J103" s="342"/>
      <c r="K103" s="342"/>
      <c r="L103" s="342"/>
      <c r="M103" s="342"/>
      <c r="N103" s="342"/>
      <c r="O103" s="342"/>
      <c r="P103" s="342"/>
      <c r="Q103" s="342"/>
      <c r="R103" s="342"/>
      <c r="S103" s="342"/>
      <c r="T103" s="342"/>
      <c r="U103" s="342"/>
      <c r="V103" s="342"/>
      <c r="W103" s="343"/>
      <c r="X103" s="54">
        <f>IF(B103&lt;&gt;0,29,0)</f>
        <v>29</v>
      </c>
      <c r="Y103" s="54">
        <f>X103*B103</f>
        <v>29</v>
      </c>
    </row>
    <row r="104" spans="1:25" ht="21" customHeight="1">
      <c r="A104" s="37"/>
      <c r="B104" s="344"/>
      <c r="C104" s="345"/>
      <c r="D104" s="346" t="s">
        <v>1665</v>
      </c>
      <c r="E104" s="347"/>
      <c r="F104" s="347"/>
      <c r="G104" s="347"/>
      <c r="H104" s="347"/>
      <c r="I104" s="347"/>
      <c r="J104" s="347"/>
      <c r="K104" s="347"/>
      <c r="L104" s="347"/>
      <c r="M104" s="347"/>
      <c r="N104" s="347"/>
      <c r="O104" s="347"/>
      <c r="P104" s="347"/>
      <c r="Q104" s="347"/>
      <c r="R104" s="347"/>
      <c r="S104" s="347"/>
      <c r="T104" s="347"/>
      <c r="U104" s="347"/>
      <c r="V104" s="347"/>
      <c r="W104" s="348"/>
      <c r="X104" s="55">
        <f>IF(B104&lt;&gt;0,29,0)</f>
        <v>0</v>
      </c>
      <c r="Y104" s="55">
        <f>B104*X104</f>
        <v>0</v>
      </c>
    </row>
    <row r="105" spans="1:25" ht="27.75" customHeight="1">
      <c r="B105" s="349">
        <f>SUMIF(B32:B46,"X",C32:C46)+SUMIF(B64:B78,"X",C64:C78)</f>
        <v>0</v>
      </c>
      <c r="C105" s="223"/>
      <c r="D105" s="350" t="s">
        <v>1666</v>
      </c>
      <c r="E105" s="351"/>
      <c r="F105" s="351"/>
      <c r="G105" s="351"/>
      <c r="H105" s="351"/>
      <c r="I105" s="351"/>
      <c r="J105" s="351"/>
      <c r="K105" s="351"/>
      <c r="L105" s="351"/>
      <c r="M105" s="351"/>
      <c r="N105" s="351"/>
      <c r="O105" s="351"/>
      <c r="P105" s="351"/>
      <c r="Q105" s="351"/>
      <c r="R105" s="351"/>
      <c r="S105" s="351"/>
      <c r="T105" s="351"/>
      <c r="U105" s="351"/>
      <c r="V105" s="351"/>
      <c r="W105" s="352"/>
      <c r="X105" s="54">
        <v>0</v>
      </c>
      <c r="Y105" s="54">
        <f>B105*X105</f>
        <v>0</v>
      </c>
    </row>
    <row r="106" spans="1:25" ht="28.5" customHeight="1">
      <c r="B106" s="321">
        <f>SUMIF(B48:B62,"X",C48:C62)+SUMIF(B80:B94,"X",C80:C94)</f>
        <v>0</v>
      </c>
      <c r="C106" s="322"/>
      <c r="D106" s="323" t="s">
        <v>1667</v>
      </c>
      <c r="E106" s="324"/>
      <c r="F106" s="324"/>
      <c r="G106" s="324"/>
      <c r="H106" s="324"/>
      <c r="I106" s="324"/>
      <c r="J106" s="324"/>
      <c r="K106" s="324"/>
      <c r="L106" s="324"/>
      <c r="M106" s="324"/>
      <c r="N106" s="324"/>
      <c r="O106" s="324"/>
      <c r="P106" s="324"/>
      <c r="Q106" s="324"/>
      <c r="R106" s="324"/>
      <c r="S106" s="324"/>
      <c r="T106" s="324"/>
      <c r="U106" s="324"/>
      <c r="V106" s="324"/>
      <c r="W106" s="325"/>
      <c r="X106" s="55">
        <v>0</v>
      </c>
      <c r="Y106" s="55">
        <f>B106*X106</f>
        <v>0</v>
      </c>
    </row>
    <row r="107" spans="1:25" ht="21" customHeight="1">
      <c r="A107" s="26" t="b">
        <v>0</v>
      </c>
      <c r="B107" s="326" t="s">
        <v>1668</v>
      </c>
      <c r="C107" s="327"/>
      <c r="D107" s="327"/>
      <c r="E107" s="327"/>
      <c r="F107" s="327"/>
      <c r="G107" s="327"/>
      <c r="H107" s="327"/>
      <c r="I107" s="327"/>
      <c r="J107" s="327"/>
      <c r="K107" s="328"/>
      <c r="L107" s="326" t="s">
        <v>1669</v>
      </c>
      <c r="M107" s="327"/>
      <c r="N107" s="327"/>
      <c r="O107" s="327"/>
      <c r="P107" s="328"/>
      <c r="Q107" s="332" t="s">
        <v>488</v>
      </c>
      <c r="R107" s="333"/>
      <c r="S107" s="333"/>
      <c r="T107" s="333"/>
      <c r="U107" s="333"/>
      <c r="V107" s="333"/>
      <c r="W107" s="334"/>
      <c r="X107" s="338" t="s">
        <v>1</v>
      </c>
      <c r="Y107" s="355">
        <f>SUM(Y31:Y106)</f>
        <v>29</v>
      </c>
    </row>
    <row r="108" spans="1:25" ht="21" customHeight="1">
      <c r="B108" s="329"/>
      <c r="C108" s="330"/>
      <c r="D108" s="330"/>
      <c r="E108" s="330"/>
      <c r="F108" s="330"/>
      <c r="G108" s="330"/>
      <c r="H108" s="330"/>
      <c r="I108" s="330"/>
      <c r="J108" s="330"/>
      <c r="K108" s="331"/>
      <c r="L108" s="329"/>
      <c r="M108" s="330"/>
      <c r="N108" s="330"/>
      <c r="O108" s="330"/>
      <c r="P108" s="331"/>
      <c r="Q108" s="335"/>
      <c r="R108" s="336"/>
      <c r="S108" s="336"/>
      <c r="T108" s="336"/>
      <c r="U108" s="336"/>
      <c r="V108" s="336"/>
      <c r="W108" s="337"/>
      <c r="X108" s="339"/>
      <c r="Y108" s="355"/>
    </row>
    <row r="109" spans="1:25" ht="21" customHeight="1">
      <c r="A109" s="26" t="b">
        <v>0</v>
      </c>
      <c r="B109" s="356"/>
      <c r="C109" s="357"/>
      <c r="D109" s="357"/>
      <c r="E109" s="357"/>
      <c r="F109" s="357"/>
      <c r="G109" s="357"/>
      <c r="H109" s="357"/>
      <c r="I109" s="357"/>
      <c r="J109" s="357"/>
      <c r="K109" s="358"/>
      <c r="L109" s="365"/>
      <c r="M109" s="366"/>
      <c r="N109" s="366"/>
      <c r="O109" s="366"/>
      <c r="P109" s="367"/>
      <c r="Q109" s="374" t="s">
        <v>1670</v>
      </c>
      <c r="R109" s="374"/>
      <c r="S109" s="374"/>
      <c r="T109" s="375">
        <f>IF(A14=1,Y111,IF(A14=2,Y111/2,IF(A14=3,S16,0)))</f>
        <v>31.392499999999998</v>
      </c>
      <c r="U109" s="375"/>
      <c r="V109" s="375"/>
      <c r="W109" s="375"/>
      <c r="X109" s="338" t="s">
        <v>1671</v>
      </c>
      <c r="Y109" s="355">
        <f>Y107*0.0825</f>
        <v>2.3925000000000001</v>
      </c>
    </row>
    <row r="110" spans="1:25">
      <c r="B110" s="359"/>
      <c r="C110" s="360"/>
      <c r="D110" s="360"/>
      <c r="E110" s="360"/>
      <c r="F110" s="360"/>
      <c r="G110" s="360"/>
      <c r="H110" s="360"/>
      <c r="I110" s="360"/>
      <c r="J110" s="360"/>
      <c r="K110" s="361"/>
      <c r="L110" s="368"/>
      <c r="M110" s="369"/>
      <c r="N110" s="369"/>
      <c r="O110" s="369"/>
      <c r="P110" s="370"/>
      <c r="Q110" s="374"/>
      <c r="R110" s="374"/>
      <c r="S110" s="374"/>
      <c r="T110" s="375"/>
      <c r="U110" s="375"/>
      <c r="V110" s="375"/>
      <c r="W110" s="375"/>
      <c r="X110" s="339"/>
      <c r="Y110" s="355"/>
    </row>
    <row r="111" spans="1:25" ht="15.75" customHeight="1">
      <c r="B111" s="359"/>
      <c r="C111" s="360"/>
      <c r="D111" s="360"/>
      <c r="E111" s="360"/>
      <c r="F111" s="360"/>
      <c r="G111" s="360"/>
      <c r="H111" s="360"/>
      <c r="I111" s="360"/>
      <c r="J111" s="360"/>
      <c r="K111" s="361"/>
      <c r="L111" s="368"/>
      <c r="M111" s="369"/>
      <c r="N111" s="369"/>
      <c r="O111" s="369"/>
      <c r="P111" s="370"/>
      <c r="Q111" s="332" t="s">
        <v>1672</v>
      </c>
      <c r="R111" s="333"/>
      <c r="S111" s="334"/>
      <c r="T111" s="376">
        <f>Y111-T109</f>
        <v>0</v>
      </c>
      <c r="U111" s="376"/>
      <c r="V111" s="376"/>
      <c r="W111" s="376"/>
      <c r="X111" s="377" t="s">
        <v>0</v>
      </c>
      <c r="Y111" s="353">
        <f>Y107+Y109</f>
        <v>31.392499999999998</v>
      </c>
    </row>
    <row r="112" spans="1:25" ht="21" customHeight="1">
      <c r="B112" s="362"/>
      <c r="C112" s="363"/>
      <c r="D112" s="363"/>
      <c r="E112" s="363"/>
      <c r="F112" s="363"/>
      <c r="G112" s="363"/>
      <c r="H112" s="363"/>
      <c r="I112" s="363"/>
      <c r="J112" s="363"/>
      <c r="K112" s="364"/>
      <c r="L112" s="371"/>
      <c r="M112" s="372"/>
      <c r="N112" s="372"/>
      <c r="O112" s="372"/>
      <c r="P112" s="373"/>
      <c r="Q112" s="335"/>
      <c r="R112" s="336"/>
      <c r="S112" s="337"/>
      <c r="T112" s="376"/>
      <c r="U112" s="376"/>
      <c r="V112" s="376"/>
      <c r="W112" s="376"/>
      <c r="X112" s="378"/>
      <c r="Y112" s="353"/>
    </row>
    <row r="113" spans="1:25" ht="18.5" customHeight="1">
      <c r="A113" s="27"/>
      <c r="B113" s="354" t="s">
        <v>1673</v>
      </c>
      <c r="C113" s="354"/>
      <c r="D113" s="354"/>
      <c r="E113" s="354"/>
      <c r="F113" s="354"/>
      <c r="G113" s="354"/>
      <c r="H113" s="354"/>
      <c r="I113" s="354"/>
      <c r="J113" s="354"/>
      <c r="K113" s="354"/>
      <c r="L113" s="354"/>
      <c r="M113" s="354"/>
      <c r="N113" s="354"/>
      <c r="O113" s="354"/>
      <c r="P113" s="354"/>
      <c r="Q113" s="354"/>
      <c r="R113" s="354"/>
      <c r="S113" s="354"/>
      <c r="T113" s="354"/>
      <c r="U113" s="354"/>
      <c r="V113" s="354"/>
      <c r="W113" s="354"/>
      <c r="X113" s="354"/>
      <c r="Y113" s="354"/>
    </row>
    <row r="114" spans="1:25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" customHeight="1"/>
    <row r="117" spans="1:25" ht="6.75" customHeight="1"/>
    <row r="120" spans="1:25" ht="23.25" customHeight="1">
      <c r="B120" s="27"/>
    </row>
  </sheetData>
  <dataConsolidate/>
  <mergeCells count="333">
    <mergeCell ref="Y111:Y112"/>
    <mergeCell ref="B113:Y113"/>
    <mergeCell ref="Y107:Y108"/>
    <mergeCell ref="B109:K112"/>
    <mergeCell ref="L109:P112"/>
    <mergeCell ref="Q109:S110"/>
    <mergeCell ref="T109:W110"/>
    <mergeCell ref="X109:X110"/>
    <mergeCell ref="Y109:Y110"/>
    <mergeCell ref="Q111:S112"/>
    <mergeCell ref="T111:W112"/>
    <mergeCell ref="X111:X112"/>
    <mergeCell ref="B106:C106"/>
    <mergeCell ref="D106:W106"/>
    <mergeCell ref="B107:K108"/>
    <mergeCell ref="L107:P108"/>
    <mergeCell ref="Q107:W108"/>
    <mergeCell ref="X107:X108"/>
    <mergeCell ref="B103:C103"/>
    <mergeCell ref="D103:W103"/>
    <mergeCell ref="B104:C104"/>
    <mergeCell ref="D104:W104"/>
    <mergeCell ref="B105:C105"/>
    <mergeCell ref="D105:W105"/>
    <mergeCell ref="B101:Y101"/>
    <mergeCell ref="B102:C102"/>
    <mergeCell ref="D102:F102"/>
    <mergeCell ref="G102:O102"/>
    <mergeCell ref="P102:S102"/>
    <mergeCell ref="T102:W102"/>
    <mergeCell ref="E99:H99"/>
    <mergeCell ref="I99:J99"/>
    <mergeCell ref="W99:X99"/>
    <mergeCell ref="E100:H100"/>
    <mergeCell ref="I100:J100"/>
    <mergeCell ref="W100:X100"/>
    <mergeCell ref="E97:H97"/>
    <mergeCell ref="I97:J97"/>
    <mergeCell ref="W97:X97"/>
    <mergeCell ref="E98:H98"/>
    <mergeCell ref="I98:J98"/>
    <mergeCell ref="W98:X98"/>
    <mergeCell ref="E95:H95"/>
    <mergeCell ref="I95:J95"/>
    <mergeCell ref="W95:X95"/>
    <mergeCell ref="E96:H96"/>
    <mergeCell ref="I96:J96"/>
    <mergeCell ref="W96:X96"/>
    <mergeCell ref="E93:H93"/>
    <mergeCell ref="I93:J93"/>
    <mergeCell ref="W93:X93"/>
    <mergeCell ref="E94:H94"/>
    <mergeCell ref="I94:J94"/>
    <mergeCell ref="W94:X94"/>
    <mergeCell ref="E91:H91"/>
    <mergeCell ref="I91:J91"/>
    <mergeCell ref="W91:X91"/>
    <mergeCell ref="E92:H92"/>
    <mergeCell ref="I92:J92"/>
    <mergeCell ref="W92:X92"/>
    <mergeCell ref="E89:H89"/>
    <mergeCell ref="I89:J89"/>
    <mergeCell ref="W89:X89"/>
    <mergeCell ref="E90:H90"/>
    <mergeCell ref="I90:J90"/>
    <mergeCell ref="W90:X90"/>
    <mergeCell ref="E87:H87"/>
    <mergeCell ref="I87:J87"/>
    <mergeCell ref="W87:X87"/>
    <mergeCell ref="E88:H88"/>
    <mergeCell ref="I88:J88"/>
    <mergeCell ref="W88:X88"/>
    <mergeCell ref="E85:H85"/>
    <mergeCell ref="I85:J85"/>
    <mergeCell ref="W85:X85"/>
    <mergeCell ref="E86:H86"/>
    <mergeCell ref="I86:J86"/>
    <mergeCell ref="W86:X86"/>
    <mergeCell ref="E83:H83"/>
    <mergeCell ref="I83:J83"/>
    <mergeCell ref="W83:X83"/>
    <mergeCell ref="E84:H84"/>
    <mergeCell ref="I84:J84"/>
    <mergeCell ref="W84:X84"/>
    <mergeCell ref="E81:H81"/>
    <mergeCell ref="I81:J81"/>
    <mergeCell ref="W81:X81"/>
    <mergeCell ref="E82:H82"/>
    <mergeCell ref="I82:J82"/>
    <mergeCell ref="W82:X82"/>
    <mergeCell ref="E79:H79"/>
    <mergeCell ref="I79:J79"/>
    <mergeCell ref="W79:X79"/>
    <mergeCell ref="E80:H80"/>
    <mergeCell ref="I80:J80"/>
    <mergeCell ref="W80:X80"/>
    <mergeCell ref="E77:H77"/>
    <mergeCell ref="I77:J77"/>
    <mergeCell ref="W77:X77"/>
    <mergeCell ref="E78:H78"/>
    <mergeCell ref="I78:J78"/>
    <mergeCell ref="W78:X78"/>
    <mergeCell ref="E75:H75"/>
    <mergeCell ref="I75:J75"/>
    <mergeCell ref="W75:X75"/>
    <mergeCell ref="E76:H76"/>
    <mergeCell ref="I76:J76"/>
    <mergeCell ref="W76:X76"/>
    <mergeCell ref="E73:H73"/>
    <mergeCell ref="I73:J73"/>
    <mergeCell ref="W73:X73"/>
    <mergeCell ref="E74:H74"/>
    <mergeCell ref="I74:J74"/>
    <mergeCell ref="W74:X74"/>
    <mergeCell ref="E71:H71"/>
    <mergeCell ref="I71:J71"/>
    <mergeCell ref="W71:X71"/>
    <mergeCell ref="E72:H72"/>
    <mergeCell ref="I72:J72"/>
    <mergeCell ref="W72:X72"/>
    <mergeCell ref="E69:H69"/>
    <mergeCell ref="I69:J69"/>
    <mergeCell ref="W69:X69"/>
    <mergeCell ref="E70:H70"/>
    <mergeCell ref="I70:J70"/>
    <mergeCell ref="W70:X70"/>
    <mergeCell ref="E67:H67"/>
    <mergeCell ref="I67:J67"/>
    <mergeCell ref="W67:X67"/>
    <mergeCell ref="E68:H68"/>
    <mergeCell ref="I68:J68"/>
    <mergeCell ref="W68:X68"/>
    <mergeCell ref="E65:H65"/>
    <mergeCell ref="I65:J65"/>
    <mergeCell ref="W65:X65"/>
    <mergeCell ref="E66:H66"/>
    <mergeCell ref="I66:J66"/>
    <mergeCell ref="W66:X66"/>
    <mergeCell ref="E63:H63"/>
    <mergeCell ref="I63:J63"/>
    <mergeCell ref="W63:X63"/>
    <mergeCell ref="E64:H64"/>
    <mergeCell ref="I64:J64"/>
    <mergeCell ref="W64:X64"/>
    <mergeCell ref="E61:H61"/>
    <mergeCell ref="I61:J61"/>
    <mergeCell ref="W61:X61"/>
    <mergeCell ref="E62:H62"/>
    <mergeCell ref="I62:J62"/>
    <mergeCell ref="W62:X62"/>
    <mergeCell ref="E59:H59"/>
    <mergeCell ref="I59:J59"/>
    <mergeCell ref="W59:X59"/>
    <mergeCell ref="E60:H60"/>
    <mergeCell ref="I60:J60"/>
    <mergeCell ref="W60:X60"/>
    <mergeCell ref="E57:H57"/>
    <mergeCell ref="I57:J57"/>
    <mergeCell ref="W57:X57"/>
    <mergeCell ref="E58:H58"/>
    <mergeCell ref="I58:J58"/>
    <mergeCell ref="W58:X58"/>
    <mergeCell ref="E55:H55"/>
    <mergeCell ref="I55:J55"/>
    <mergeCell ref="W55:X55"/>
    <mergeCell ref="E56:H56"/>
    <mergeCell ref="I56:J56"/>
    <mergeCell ref="W56:X56"/>
    <mergeCell ref="E53:H53"/>
    <mergeCell ref="I53:J53"/>
    <mergeCell ref="W53:X53"/>
    <mergeCell ref="E54:H54"/>
    <mergeCell ref="I54:J54"/>
    <mergeCell ref="W54:X54"/>
    <mergeCell ref="E51:H51"/>
    <mergeCell ref="I51:J51"/>
    <mergeCell ref="W51:X51"/>
    <mergeCell ref="E52:H52"/>
    <mergeCell ref="I52:J52"/>
    <mergeCell ref="W52:X52"/>
    <mergeCell ref="E49:H49"/>
    <mergeCell ref="I49:J49"/>
    <mergeCell ref="W49:X49"/>
    <mergeCell ref="E50:H50"/>
    <mergeCell ref="I50:J50"/>
    <mergeCell ref="W50:X50"/>
    <mergeCell ref="E47:H47"/>
    <mergeCell ref="I47:J47"/>
    <mergeCell ref="W47:X47"/>
    <mergeCell ref="E48:H48"/>
    <mergeCell ref="I48:J48"/>
    <mergeCell ref="W48:X48"/>
    <mergeCell ref="E45:H45"/>
    <mergeCell ref="I45:J45"/>
    <mergeCell ref="W45:X45"/>
    <mergeCell ref="E46:H46"/>
    <mergeCell ref="I46:J46"/>
    <mergeCell ref="W46:X46"/>
    <mergeCell ref="E43:H43"/>
    <mergeCell ref="I43:J43"/>
    <mergeCell ref="W43:X43"/>
    <mergeCell ref="E44:H44"/>
    <mergeCell ref="I44:J44"/>
    <mergeCell ref="W44:X44"/>
    <mergeCell ref="E41:H41"/>
    <mergeCell ref="I41:J41"/>
    <mergeCell ref="W41:X41"/>
    <mergeCell ref="E42:H42"/>
    <mergeCell ref="I42:J42"/>
    <mergeCell ref="W42:X42"/>
    <mergeCell ref="E39:H39"/>
    <mergeCell ref="I39:J39"/>
    <mergeCell ref="W39:X39"/>
    <mergeCell ref="E40:H40"/>
    <mergeCell ref="I40:J40"/>
    <mergeCell ref="W40:X40"/>
    <mergeCell ref="E37:H37"/>
    <mergeCell ref="I37:J37"/>
    <mergeCell ref="W37:X37"/>
    <mergeCell ref="E38:H38"/>
    <mergeCell ref="I38:J38"/>
    <mergeCell ref="W38:X38"/>
    <mergeCell ref="E35:H35"/>
    <mergeCell ref="I35:J35"/>
    <mergeCell ref="W35:X35"/>
    <mergeCell ref="E36:H36"/>
    <mergeCell ref="I36:J36"/>
    <mergeCell ref="W36:X36"/>
    <mergeCell ref="E33:H33"/>
    <mergeCell ref="I33:J33"/>
    <mergeCell ref="W33:X33"/>
    <mergeCell ref="E34:H34"/>
    <mergeCell ref="I34:J34"/>
    <mergeCell ref="W34:X34"/>
    <mergeCell ref="E31:H31"/>
    <mergeCell ref="I31:J31"/>
    <mergeCell ref="W31:X31"/>
    <mergeCell ref="E32:H32"/>
    <mergeCell ref="I32:J32"/>
    <mergeCell ref="W32:X32"/>
    <mergeCell ref="S23:S26"/>
    <mergeCell ref="E20:G20"/>
    <mergeCell ref="H20:M20"/>
    <mergeCell ref="N20:Y20"/>
    <mergeCell ref="D27:D29"/>
    <mergeCell ref="E27:M29"/>
    <mergeCell ref="N27:P29"/>
    <mergeCell ref="Q27:R29"/>
    <mergeCell ref="S27:W29"/>
    <mergeCell ref="X27:Y29"/>
    <mergeCell ref="T23:V26"/>
    <mergeCell ref="W23:Y23"/>
    <mergeCell ref="E24:R24"/>
    <mergeCell ref="W24:Y26"/>
    <mergeCell ref="E25:J25"/>
    <mergeCell ref="K25:M25"/>
    <mergeCell ref="N25:R25"/>
    <mergeCell ref="E26:J26"/>
    <mergeCell ref="K26:M26"/>
    <mergeCell ref="N26:R26"/>
    <mergeCell ref="S21:S22"/>
    <mergeCell ref="T21:Y22"/>
    <mergeCell ref="E22:J22"/>
    <mergeCell ref="U17:W19"/>
    <mergeCell ref="X17:Y19"/>
    <mergeCell ref="E18:K18"/>
    <mergeCell ref="O18:R18"/>
    <mergeCell ref="S18:T18"/>
    <mergeCell ref="E19:K19"/>
    <mergeCell ref="O19:R19"/>
    <mergeCell ref="S19:T19"/>
    <mergeCell ref="K22:M22"/>
    <mergeCell ref="N22:R22"/>
    <mergeCell ref="S17:T17"/>
    <mergeCell ref="B14:C20"/>
    <mergeCell ref="E14:K14"/>
    <mergeCell ref="B9:C13"/>
    <mergeCell ref="K10:M10"/>
    <mergeCell ref="N10:R10"/>
    <mergeCell ref="E11:J11"/>
    <mergeCell ref="K11:M11"/>
    <mergeCell ref="B21:C29"/>
    <mergeCell ref="E21:H21"/>
    <mergeCell ref="I21:L21"/>
    <mergeCell ref="M21:R21"/>
    <mergeCell ref="E23:J23"/>
    <mergeCell ref="K23:M23"/>
    <mergeCell ref="N23:R23"/>
    <mergeCell ref="E17:K17"/>
    <mergeCell ref="O17:R17"/>
    <mergeCell ref="D12:D13"/>
    <mergeCell ref="E12:F12"/>
    <mergeCell ref="G12:I12"/>
    <mergeCell ref="E13:F13"/>
    <mergeCell ref="G13:I13"/>
    <mergeCell ref="L14:M19"/>
    <mergeCell ref="B2:Y2"/>
    <mergeCell ref="B3:C8"/>
    <mergeCell ref="E3:R3"/>
    <mergeCell ref="S3:S5"/>
    <mergeCell ref="T3:V5"/>
    <mergeCell ref="W3:W5"/>
    <mergeCell ref="X3:Y5"/>
    <mergeCell ref="E4:R4"/>
    <mergeCell ref="E5:J5"/>
    <mergeCell ref="K5:M5"/>
    <mergeCell ref="N5:R5"/>
    <mergeCell ref="E6:J6"/>
    <mergeCell ref="K6:M6"/>
    <mergeCell ref="N6:R6"/>
    <mergeCell ref="S6:V12"/>
    <mergeCell ref="W6:Y12"/>
    <mergeCell ref="E7:J7"/>
    <mergeCell ref="K7:M7"/>
    <mergeCell ref="N7:R7"/>
    <mergeCell ref="E8:R8"/>
    <mergeCell ref="E9:J9"/>
    <mergeCell ref="K9:M9"/>
    <mergeCell ref="N9:R9"/>
    <mergeCell ref="E10:J10"/>
    <mergeCell ref="U13:Y13"/>
    <mergeCell ref="N11:R11"/>
    <mergeCell ref="S15:T15"/>
    <mergeCell ref="O14:R14"/>
    <mergeCell ref="S14:T14"/>
    <mergeCell ref="U14:W16"/>
    <mergeCell ref="X14:Y16"/>
    <mergeCell ref="E15:K15"/>
    <mergeCell ref="O15:R15"/>
    <mergeCell ref="S13:T13"/>
    <mergeCell ref="E16:K16"/>
    <mergeCell ref="O16:R16"/>
    <mergeCell ref="S16:T16"/>
  </mergeCells>
  <conditionalFormatting sqref="B32:B46">
    <cfRule type="containsText" dxfId="13" priority="7" operator="containsText" text="X">
      <formula>NOT(ISERROR(SEARCH("X",B32)))</formula>
    </cfRule>
  </conditionalFormatting>
  <conditionalFormatting sqref="B48:B62">
    <cfRule type="containsText" dxfId="12" priority="6" operator="containsText" text="X">
      <formula>NOT(ISERROR(SEARCH("X",B48)))</formula>
    </cfRule>
  </conditionalFormatting>
  <conditionalFormatting sqref="B64:B78">
    <cfRule type="containsText" dxfId="11" priority="5" operator="containsText" text="X">
      <formula>NOT(ISERROR(SEARCH("X",B64)))</formula>
    </cfRule>
  </conditionalFormatting>
  <conditionalFormatting sqref="B80:B94">
    <cfRule type="containsText" dxfId="10" priority="4" operator="containsText" text="X">
      <formula>NOT(ISERROR(SEARCH("X",B80)))</formula>
    </cfRule>
  </conditionalFormatting>
  <conditionalFormatting sqref="H20:M20">
    <cfRule type="expression" dxfId="9" priority="8">
      <formula>$A$19</formula>
    </cfRule>
  </conditionalFormatting>
  <conditionalFormatting sqref="M21:R21">
    <cfRule type="expression" dxfId="8" priority="1">
      <formula>$A$22</formula>
    </cfRule>
  </conditionalFormatting>
  <conditionalFormatting sqref="P102:S102">
    <cfRule type="expression" dxfId="7" priority="2">
      <formula>$A$109</formula>
    </cfRule>
  </conditionalFormatting>
  <conditionalFormatting sqref="T23">
    <cfRule type="expression" dxfId="6" priority="11">
      <formula>$A$26</formula>
    </cfRule>
  </conditionalFormatting>
  <conditionalFormatting sqref="T102">
    <cfRule type="expression" dxfId="5" priority="3">
      <formula>$A$107</formula>
    </cfRule>
  </conditionalFormatting>
  <conditionalFormatting sqref="W24:Y26">
    <cfRule type="expression" dxfId="4" priority="10">
      <formula>$A$26</formula>
    </cfRule>
  </conditionalFormatting>
  <conditionalFormatting sqref="X27:Y29">
    <cfRule type="expression" dxfId="3" priority="9">
      <formula>$A$26</formula>
    </cfRule>
  </conditionalFormatting>
  <dataValidations count="96">
    <dataValidation allowBlank="1" showInputMessage="1" showErrorMessage="1" errorTitle="ERROR" error="ELIGE UNA OPCION DEL LISTADO" promptTitle="Régimen Fiscal" sqref="E8:R8" xr:uid="{13B383BC-1D39-4E11-8890-4E0D2B8C86E0}"/>
    <dataValidation type="custom" allowBlank="1" showInputMessage="1" showErrorMessage="1" error="DEBE INTRODUCIR UN TEXTO EN MAYÚSCULAS" promptTitle="RFC" prompt="LONGITUD DE 12 O 13 CARCATERES" sqref="E7:J7" xr:uid="{9B3B587C-20DA-4E2B-AD2F-332654CC72F2}">
      <formula1>EXACT(E7,UPPER(E7))</formula1>
    </dataValidation>
    <dataValidation type="list" allowBlank="1" showInputMessage="1" showErrorMessage="1" sqref="I41:J41" xr:uid="{1C3F40CE-BC50-4752-8875-43349329E339}">
      <formula1>INDIRECT($D$41&amp;"_"&amp;$E$41)</formula1>
    </dataValidation>
    <dataValidation type="list" allowBlank="1" showInputMessage="1" showErrorMessage="1" sqref="I40:J40" xr:uid="{B4BABAB2-95AF-4719-ACD3-8B26A11112BA}">
      <formula1>INDIRECT($D$40&amp;"_"&amp;$E$40)</formula1>
    </dataValidation>
    <dataValidation type="list" allowBlank="1" showInputMessage="1" showErrorMessage="1" sqref="I39:J39" xr:uid="{D291396C-6AA8-4EA5-A42B-910F1DD5517B}">
      <formula1>INDIRECT($D$39&amp;"_"&amp;$E$39)</formula1>
    </dataValidation>
    <dataValidation type="list" allowBlank="1" showInputMessage="1" showErrorMessage="1" sqref="I38:J38" xr:uid="{B40CC20C-75C6-4992-9C46-7BB11646904C}">
      <formula1>INDIRECT($D$38&amp;"_"&amp;$E$38)</formula1>
    </dataValidation>
    <dataValidation type="list" allowBlank="1" showInputMessage="1" showErrorMessage="1" sqref="I37:J37" xr:uid="{589B4EFB-C492-45E4-8EB6-DFF91D123B4D}">
      <formula1>INDIRECT($D$37&amp;"_"&amp;$E$37)</formula1>
    </dataValidation>
    <dataValidation type="list" allowBlank="1" showInputMessage="1" showErrorMessage="1" sqref="I36:J36" xr:uid="{4FA7C862-4126-42A5-8662-E304694A4BF5}">
      <formula1>INDIRECT($D$36&amp;"_"&amp;$E$36)</formula1>
    </dataValidation>
    <dataValidation type="list" allowBlank="1" showInputMessage="1" showErrorMessage="1" sqref="I35:J35" xr:uid="{20CD207D-E2E4-49D1-8EC8-03634F3C2073}">
      <formula1>INDIRECT($D$35&amp;"_"&amp;$E$35)</formula1>
    </dataValidation>
    <dataValidation type="list" allowBlank="1" showInputMessage="1" showErrorMessage="1" sqref="E41:H41" xr:uid="{32B3E717-E89E-47A7-A4BA-0FDAEFB25CF6}">
      <formula1>INDIRECT($D$41)</formula1>
    </dataValidation>
    <dataValidation type="list" allowBlank="1" showInputMessage="1" showErrorMessage="1" sqref="E40:H40" xr:uid="{17ECDEBE-FEA1-4E1E-AABB-8B99D1DFD21D}">
      <formula1>INDIRECT($D$40)</formula1>
    </dataValidation>
    <dataValidation type="list" allowBlank="1" showInputMessage="1" showErrorMessage="1" sqref="E39:H39" xr:uid="{E94DFD56-BF48-412B-B055-B323AED7A19E}">
      <formula1>INDIRECT($D$39)</formula1>
    </dataValidation>
    <dataValidation type="list" allowBlank="1" showInputMessage="1" showErrorMessage="1" sqref="E38:H38" xr:uid="{1B25991F-485E-42CD-8678-767D62D4A595}">
      <formula1>INDIRECT($D$38)</formula1>
    </dataValidation>
    <dataValidation type="list" allowBlank="1" showInputMessage="1" showErrorMessage="1" sqref="E37:H37" xr:uid="{AE383682-0D16-4104-89C3-B9A1C6CB1EDF}">
      <formula1>INDIRECT($D$37)</formula1>
    </dataValidation>
    <dataValidation type="list" allowBlank="1" showInputMessage="1" showErrorMessage="1" sqref="E36:H36" xr:uid="{485DCD29-375D-4CB9-A011-0D7125271224}">
      <formula1>INDIRECT($D$36)</formula1>
    </dataValidation>
    <dataValidation type="list" allowBlank="1" showInputMessage="1" showErrorMessage="1" sqref="E35:H35" xr:uid="{A699685A-FFD9-4923-BB06-35582CAA980F}">
      <formula1>INDIRECT($D$35)</formula1>
    </dataValidation>
    <dataValidation type="textLength" operator="equal" allowBlank="1" showInputMessage="1" showErrorMessage="1" errorTitle="CODIGO POSTAL" error="OBLIGATORIO 5 CARACTERES" promptTitle="CODIGO POSTAL" prompt="OBLIGATORIO 5 CARACTERES" sqref="N5" xr:uid="{A2E9DFFF-1DE4-4162-B16A-51A6A9C3DC18}">
      <formula1>5</formula1>
    </dataValidation>
    <dataValidation type="custom" allowBlank="1" showInputMessage="1" showErrorMessage="1" error="DEBE INTRODUCIR UN TEXTO EN MAYÚSCULAS" sqref="E9:J9 U13:Y13 E4:R4 E5:J6 N6:R6 N9:R9" xr:uid="{B8C59DAA-F846-4D71-AE3E-19B887F37F5B}">
      <formula1>EXACT(E4,UPPER(E4))</formula1>
    </dataValidation>
    <dataValidation type="custom" allowBlank="1" showInputMessage="1" showErrorMessage="1" errorTitle="ERROR" error="DEBE INTRODUCIR UN TEXTO EN MAYÚSCULAS" sqref="E3:R3" xr:uid="{1459415B-DC1C-4B55-B271-E3C289D89663}">
      <formula1>EXACT(E3,UPPER(E3))</formula1>
    </dataValidation>
    <dataValidation type="list" allowBlank="1" showInputMessage="1" showErrorMessage="1" sqref="I33:J33" xr:uid="{72A5AD3A-5E12-47C6-AF46-82651E44AF60}">
      <formula1>INDIRECT($D$33&amp;"_"&amp;$E$33)</formula1>
    </dataValidation>
    <dataValidation type="textLength" operator="equal" allowBlank="1" showInputMessage="1" showErrorMessage="1" sqref="B80:B94 B48:B62 B64:B78 B32:B46" xr:uid="{DE0C947E-FE5C-4616-B22D-639990DCA3D0}">
      <formula1>1</formula1>
    </dataValidation>
    <dataValidation type="list" allowBlank="1" showInputMessage="1" showErrorMessage="1" sqref="I100:J100" xr:uid="{9125F70E-8AB4-4B53-A78D-3230ED596654}">
      <formula1>INDIRECT($D$100&amp;"_"&amp;$E$100)</formula1>
    </dataValidation>
    <dataValidation type="list" allowBlank="1" showInputMessage="1" showErrorMessage="1" sqref="I99:J99" xr:uid="{5E7569D6-857A-4631-AC7C-3A189C689B08}">
      <formula1>INDIRECT($D$99&amp;"_"&amp;$E$99)</formula1>
    </dataValidation>
    <dataValidation type="list" allowBlank="1" showInputMessage="1" showErrorMessage="1" sqref="I98:J98" xr:uid="{13ED243D-EAAC-4023-9275-B53A2C60293B}">
      <formula1>INDIRECT($D$98&amp;"_"&amp;$E$98)</formula1>
    </dataValidation>
    <dataValidation type="list" allowBlank="1" showInputMessage="1" showErrorMessage="1" sqref="I97:J97" xr:uid="{8A9EBE44-3337-4A93-8424-41FD7F7490DC}">
      <formula1>INDIRECT($D$97&amp;"_"&amp;$E$97)</formula1>
    </dataValidation>
    <dataValidation type="list" allowBlank="1" showInputMessage="1" showErrorMessage="1" sqref="E100:H100" xr:uid="{79E2D3EA-F3BF-4473-9827-1D9CDDDD07F8}">
      <formula1>INDIRECT($D$100)</formula1>
    </dataValidation>
    <dataValidation type="list" allowBlank="1" showInputMessage="1" showErrorMessage="1" sqref="E99:H99" xr:uid="{1122DE32-48A2-4E37-B539-0A1EFBA04A06}">
      <formula1>INDIRECT($D$99)</formula1>
    </dataValidation>
    <dataValidation type="list" allowBlank="1" showInputMessage="1" showErrorMessage="1" sqref="E98:H98" xr:uid="{6D2C24A7-73C0-48E1-9C44-1C1AF633EECB}">
      <formula1>INDIRECT($D$98)</formula1>
    </dataValidation>
    <dataValidation type="list" allowBlank="1" showInputMessage="1" showErrorMessage="1" sqref="E97:H97" xr:uid="{88F4AA99-C0F6-4104-B341-CDD184F475BD}">
      <formula1>INDIRECT($D$97)</formula1>
    </dataValidation>
    <dataValidation type="list" allowBlank="1" showInputMessage="1" showErrorMessage="1" sqref="I88:J88" xr:uid="{B66590F0-E5B4-4167-8DDF-459BC03A840F}">
      <formula1>INDIRECT($D$88&amp;"_"&amp;$E$88)</formula1>
    </dataValidation>
    <dataValidation type="list" allowBlank="1" showInputMessage="1" showErrorMessage="1" sqref="I87:J87" xr:uid="{70A11736-B7C8-44DB-B5E3-EABEF9E3327A}">
      <formula1>INDIRECT($D$87&amp;"_"&amp;$E$87)</formula1>
    </dataValidation>
    <dataValidation type="list" allowBlank="1" showInputMessage="1" showErrorMessage="1" sqref="I86:J86" xr:uid="{10A14428-7249-4490-848F-B73C870F0491}">
      <formula1>INDIRECT($D$86&amp;"_"&amp;$E$86)</formula1>
    </dataValidation>
    <dataValidation type="list" allowBlank="1" showInputMessage="1" showErrorMessage="1" sqref="I85:J85" xr:uid="{CFC00E29-5920-496E-B760-7AA57607ABD0}">
      <formula1>INDIRECT($D$85&amp;"_"&amp;$E$85)</formula1>
    </dataValidation>
    <dataValidation type="list" allowBlank="1" showInputMessage="1" showErrorMessage="1" sqref="I84:J84" xr:uid="{FB949B76-344B-404D-9108-B5838408B768}">
      <formula1>INDIRECT($D$84&amp;"_"&amp;$E$84)</formula1>
    </dataValidation>
    <dataValidation type="list" allowBlank="1" showInputMessage="1" showErrorMessage="1" sqref="I83:J83" xr:uid="{CA77F4CC-50E3-4447-9463-A45B21F4333E}">
      <formula1>INDIRECT($D$83&amp;"_"&amp;$E$83)</formula1>
    </dataValidation>
    <dataValidation type="list" allowBlank="1" showInputMessage="1" showErrorMessage="1" sqref="E88:H88" xr:uid="{62821620-1B12-4999-9517-6E774DBC5612}">
      <formula1>INDIRECT($D$88)</formula1>
    </dataValidation>
    <dataValidation type="list" allowBlank="1" showInputMessage="1" showErrorMessage="1" sqref="E87:H87" xr:uid="{51E49DA4-47BF-4803-BD14-649FC1256AAB}">
      <formula1>INDIRECT($D$87)</formula1>
    </dataValidation>
    <dataValidation type="list" allowBlank="1" showInputMessage="1" showErrorMessage="1" sqref="E86:H86" xr:uid="{B72406B7-A76C-4902-AB30-455095512762}">
      <formula1>INDIRECT($D$86)</formula1>
    </dataValidation>
    <dataValidation type="list" allowBlank="1" showInputMessage="1" showErrorMessage="1" sqref="E85:H85" xr:uid="{00E39174-5803-4877-B95D-89FECE7DF25B}">
      <formula1>INDIRECT($D$85)</formula1>
    </dataValidation>
    <dataValidation type="list" allowBlank="1" showInputMessage="1" showErrorMessage="1" sqref="E84:H84" xr:uid="{FE716CD0-85D2-4EBD-8B31-D26B3E460023}">
      <formula1>INDIRECT($D$84)</formula1>
    </dataValidation>
    <dataValidation type="list" allowBlank="1" showInputMessage="1" showErrorMessage="1" sqref="E83:H83" xr:uid="{4FDEE825-7ADE-4366-974C-1FB6C5419EA6}">
      <formula1>INDIRECT($D$83)</formula1>
    </dataValidation>
    <dataValidation type="list" allowBlank="1" showInputMessage="1" showErrorMessage="1" sqref="I72:J72" xr:uid="{BBAD865A-1D53-4606-AFC8-0E4F9E8BD1E9}">
      <formula1>INDIRECT($D$72&amp;"_"&amp;$E$72)</formula1>
    </dataValidation>
    <dataValidation type="list" allowBlank="1" showInputMessage="1" showErrorMessage="1" sqref="I71:J71" xr:uid="{FED6A5DA-D960-4868-84B1-E90859BFE0C3}">
      <formula1>INDIRECT($D$71&amp;"_"&amp;$E$71)</formula1>
    </dataValidation>
    <dataValidation type="list" allowBlank="1" showInputMessage="1" showErrorMessage="1" sqref="I70:J70" xr:uid="{E0B4C354-21B3-41DA-99C3-0123D4C998E1}">
      <formula1>INDIRECT($D$70&amp;"_"&amp;$E$70)</formula1>
    </dataValidation>
    <dataValidation type="list" allowBlank="1" showInputMessage="1" showErrorMessage="1" sqref="I69:J69" xr:uid="{FF61268F-FE98-43F3-B905-340D9E14CD52}">
      <formula1>INDIRECT($D$69&amp;"_"&amp;$E$69)</formula1>
    </dataValidation>
    <dataValidation type="list" allowBlank="1" showInputMessage="1" showErrorMessage="1" sqref="E72:H72" xr:uid="{832D3AFF-1A2C-45ED-953F-60E82F644D63}">
      <formula1>INDIRECT($D$72)</formula1>
    </dataValidation>
    <dataValidation type="list" allowBlank="1" showInputMessage="1" showErrorMessage="1" sqref="E71:H71" xr:uid="{1379EE54-08C9-4B0B-8B10-DE17DFAE87A0}">
      <formula1>INDIRECT($D$71)</formula1>
    </dataValidation>
    <dataValidation type="list" allowBlank="1" showInputMessage="1" showErrorMessage="1" sqref="E70:H70" xr:uid="{70BD62E0-0474-48E7-8F34-81B2D528D4A6}">
      <formula1>INDIRECT($D$70)</formula1>
    </dataValidation>
    <dataValidation type="list" allowBlank="1" showInputMessage="1" showErrorMessage="1" sqref="E69:H69" xr:uid="{71C27A7A-6EF3-40D9-94AA-9312173003C7}">
      <formula1>INDIRECT($D$69)</formula1>
    </dataValidation>
    <dataValidation type="list" allowBlank="1" showInputMessage="1" showErrorMessage="1" sqref="I56:J56" xr:uid="{0A0A130C-57E1-476D-A46B-0FA51B7FCE23}">
      <formula1>INDIRECT($D$56&amp;"_"&amp;$E$56)</formula1>
    </dataValidation>
    <dataValidation type="list" allowBlank="1" showInputMessage="1" showErrorMessage="1" sqref="I55:J55" xr:uid="{7AABA9FB-CBA0-45DF-8303-DFE37D573CC7}">
      <formula1>INDIRECT($D$55&amp;"_"&amp;$E$55)</formula1>
    </dataValidation>
    <dataValidation type="list" allowBlank="1" showInputMessage="1" showErrorMessage="1" sqref="I54:J54" xr:uid="{D3F74625-2D55-4D4B-899A-3C097293BCB6}">
      <formula1>INDIRECT($D$54&amp;"_"&amp;$E$54)</formula1>
    </dataValidation>
    <dataValidation type="list" allowBlank="1" showInputMessage="1" showErrorMessage="1" sqref="I53:J53" xr:uid="{111440B2-9591-4B6D-A407-FDDCC483899B}">
      <formula1>INDIRECT($D$53&amp;"_"&amp;$E$53)</formula1>
    </dataValidation>
    <dataValidation type="list" allowBlank="1" showInputMessage="1" showErrorMessage="1" sqref="I52:J52" xr:uid="{AAE0B434-FC3D-47C0-9BE1-C50C98DB1090}">
      <formula1>INDIRECT($D$52&amp;"_"&amp;$E$52)</formula1>
    </dataValidation>
    <dataValidation type="list" allowBlank="1" showInputMessage="1" showErrorMessage="1" sqref="I51:J51" xr:uid="{B9229241-64DB-4C2C-BFF9-0670200F0E31}">
      <formula1>INDIRECT($D$51&amp;"_"&amp;$E$51)</formula1>
    </dataValidation>
    <dataValidation type="list" allowBlank="1" showInputMessage="1" showErrorMessage="1" sqref="E56:H56" xr:uid="{7216810A-748B-4A56-B96E-876AAFB5DF77}">
      <formula1>INDIRECT($D$56)</formula1>
    </dataValidation>
    <dataValidation type="list" allowBlank="1" showInputMessage="1" showErrorMessage="1" sqref="E55:H55" xr:uid="{95BBF551-FBBB-4C31-AA10-87B2BCAC0308}">
      <formula1>INDIRECT($D$55)</formula1>
    </dataValidation>
    <dataValidation type="list" allowBlank="1" showInputMessage="1" showErrorMessage="1" sqref="E54:H54" xr:uid="{E45CFE8C-EE82-48B1-9C83-CD3746AFD4D5}">
      <formula1>INDIRECT($D$54)</formula1>
    </dataValidation>
    <dataValidation type="list" allowBlank="1" showInputMessage="1" showErrorMessage="1" sqref="E53:H53" xr:uid="{4CD71537-A873-4A28-9D9B-EC470A86B3E7}">
      <formula1>INDIRECT($D$53)</formula1>
    </dataValidation>
    <dataValidation type="list" allowBlank="1" showInputMessage="1" showErrorMessage="1" sqref="E52:H52" xr:uid="{A844E720-12EB-4049-8BB5-6A2A2DBB067A}">
      <formula1>INDIRECT($D$52)</formula1>
    </dataValidation>
    <dataValidation type="list" allowBlank="1" showInputMessage="1" showErrorMessage="1" sqref="E51:H51" xr:uid="{EA7AB457-64FC-4F14-9925-BDD6196A4A2D}">
      <formula1>INDIRECT($D$51)</formula1>
    </dataValidation>
    <dataValidation type="list" allowBlank="1" showInputMessage="1" showErrorMessage="1" sqref="I96:J96" xr:uid="{350971FC-820D-4437-BA1F-615BCDF98C07}">
      <formula1>INDIRECT($D$96&amp;"_"&amp;$E$96)</formula1>
    </dataValidation>
    <dataValidation type="list" allowBlank="1" showInputMessage="1" showErrorMessage="1" sqref="E96:H96" xr:uid="{5A407FC7-1A3B-4E55-A173-5AAA51AEBBB5}">
      <formula1>INDIRECT($D$96)</formula1>
    </dataValidation>
    <dataValidation type="list" allowBlank="1" showInputMessage="1" showErrorMessage="1" sqref="I89:J89" xr:uid="{E3C840EA-E38D-4C55-9488-A0B3317D1312}">
      <formula1>INDIRECT($D$89&amp;"_"&amp;$E$89)</formula1>
    </dataValidation>
    <dataValidation type="list" allowBlank="1" showInputMessage="1" showErrorMessage="1" sqref="I82:J82" xr:uid="{32108EC2-0F51-4491-85DC-BE2BFB855EB8}">
      <formula1>INDIRECT($D$82&amp;"_"&amp;$E$82)</formula1>
    </dataValidation>
    <dataValidation type="list" allowBlank="1" showInputMessage="1" showErrorMessage="1" sqref="I81:J81" xr:uid="{EC52E279-71BC-4647-9F7E-B458DC15BF82}">
      <formula1>INDIRECT($D$81&amp;"_"&amp;$E$81)</formula1>
    </dataValidation>
    <dataValidation type="list" allowBlank="1" showInputMessage="1" showErrorMessage="1" sqref="I80:J80" xr:uid="{2BADDFEE-0C60-49B4-B09A-6E876ADCAD3D}">
      <formula1>INDIRECT($D$80&amp;"_"&amp;$E$80)</formula1>
    </dataValidation>
    <dataValidation type="list" allowBlank="1" showInputMessage="1" showErrorMessage="1" sqref="E89:H89" xr:uid="{7E542BB5-2A67-471F-8607-71373370316A}">
      <formula1>INDIRECT($D$89)</formula1>
    </dataValidation>
    <dataValidation type="list" allowBlank="1" showInputMessage="1" showErrorMessage="1" sqref="E82:H82" xr:uid="{1C14A2EF-F92B-4340-A83B-42EE9B2936AA}">
      <formula1>INDIRECT($D$82)</formula1>
    </dataValidation>
    <dataValidation type="list" allowBlank="1" showInputMessage="1" showErrorMessage="1" sqref="E81:H81" xr:uid="{677EC916-1349-4A09-9890-227512DE2385}">
      <formula1>INDIRECT($D$81)</formula1>
    </dataValidation>
    <dataValidation type="list" allowBlank="1" showInputMessage="1" showErrorMessage="1" sqref="E80:H80" xr:uid="{C2BB6DFD-D3C7-4BE2-9E81-26EDC331810B}">
      <formula1>INDIRECT($D$80)</formula1>
    </dataValidation>
    <dataValidation type="list" allowBlank="1" showInputMessage="1" showErrorMessage="1" sqref="E73:H73" xr:uid="{D755828C-3C25-456A-BA07-901ABD928B1A}">
      <formula1>INDIRECT($D$73)</formula1>
    </dataValidation>
    <dataValidation type="list" allowBlank="1" showInputMessage="1" showErrorMessage="1" sqref="E68:H68" xr:uid="{4F2616B3-66C0-48BA-99D6-36964B6FA563}">
      <formula1>INDIRECT($D$68)</formula1>
    </dataValidation>
    <dataValidation type="list" allowBlank="1" showInputMessage="1" showErrorMessage="1" sqref="E67:H67" xr:uid="{E1EBEAB1-7746-4CFD-93D0-0B6F908A4F7E}">
      <formula1>INDIRECT($D$67)</formula1>
    </dataValidation>
    <dataValidation type="list" allowBlank="1" showInputMessage="1" showErrorMessage="1" sqref="E66:H66" xr:uid="{0C4C4FA2-9189-4427-899B-D9B83AC94FB2}">
      <formula1>INDIRECT($D$66)</formula1>
    </dataValidation>
    <dataValidation type="list" allowBlank="1" showInputMessage="1" showErrorMessage="1" sqref="E65:H65" xr:uid="{D4E26890-D74B-4543-98CB-69C0D1CF9BDC}">
      <formula1>INDIRECT($D$65)</formula1>
    </dataValidation>
    <dataValidation type="list" allowBlank="1" showInputMessage="1" showErrorMessage="1" sqref="I73:J73" xr:uid="{D1C5A395-D64F-4E28-A032-6FAB30ED1A40}">
      <formula1>INDIRECT($D$73&amp;"_"&amp;$E$73)</formula1>
    </dataValidation>
    <dataValidation type="list" allowBlank="1" showInputMessage="1" showErrorMessage="1" sqref="I68:J68" xr:uid="{BD2BB230-62BB-4B52-B83F-301135041A8A}">
      <formula1>INDIRECT($D$68&amp;"_"&amp;$E$68)</formula1>
    </dataValidation>
    <dataValidation type="list" allowBlank="1" showInputMessage="1" showErrorMessage="1" sqref="I67:J67" xr:uid="{2470956C-2B6D-4A3F-9732-68E1720A07AA}">
      <formula1>INDIRECT($D$67&amp;"_"&amp;$E$67)</formula1>
    </dataValidation>
    <dataValidation type="list" allowBlank="1" showInputMessage="1" showErrorMessage="1" sqref="I66:J66" xr:uid="{B1D014A9-0ECF-49B3-AE6C-E8EB71D2C741}">
      <formula1>INDIRECT($D$66&amp;"_"&amp;$E$66)</formula1>
    </dataValidation>
    <dataValidation type="list" allowBlank="1" showInputMessage="1" showErrorMessage="1" sqref="I65:J65" xr:uid="{347B9E04-8257-47EE-8564-0E8D8CB70701}">
      <formula1>INDIRECT($D$65&amp;"_"&amp;$E$65)</formula1>
    </dataValidation>
    <dataValidation type="list" allowBlank="1" showInputMessage="1" showErrorMessage="1" sqref="I64:J64" xr:uid="{F192856D-5B69-4929-A15C-4218F2013659}">
      <formula1>INDIRECT($D$64&amp;"_"&amp;$E$64)</formula1>
    </dataValidation>
    <dataValidation type="list" allowBlank="1" showInputMessage="1" showErrorMessage="1" sqref="E64:H64" xr:uid="{9E323E82-6703-4892-89EB-3B44440789C9}">
      <formula1>INDIRECT($D$64)</formula1>
    </dataValidation>
    <dataValidation type="list" allowBlank="1" showInputMessage="1" showErrorMessage="1" sqref="I50:J50" xr:uid="{C1E5AB7D-4FD2-4470-BB05-392B1C86BD49}">
      <formula1>INDIRECT($D$50&amp;"_"&amp;$E$50)</formula1>
    </dataValidation>
    <dataValidation type="list" allowBlank="1" showInputMessage="1" showErrorMessage="1" sqref="I49:J49" xr:uid="{F71682B2-F504-4CBD-B0C2-DBBA33016630}">
      <formula1>INDIRECT($D$49&amp;"_"&amp;$E$49)</formula1>
    </dataValidation>
    <dataValidation type="list" allowBlank="1" showInputMessage="1" showErrorMessage="1" sqref="I48:J48" xr:uid="{57989235-6BDE-4B4A-BC50-DB3D8DD09A8C}">
      <formula1>INDIRECT($D$48&amp;"_"&amp;$E$48)</formula1>
    </dataValidation>
    <dataValidation type="list" allowBlank="1" showInputMessage="1" showErrorMessage="1" sqref="I57:J57" xr:uid="{EBD40DC9-65E3-462F-A48C-A3AE56A28158}">
      <formula1>INDIRECT($D$57&amp;"_"&amp;$E$57)</formula1>
    </dataValidation>
    <dataValidation type="list" allowBlank="1" showInputMessage="1" showErrorMessage="1" sqref="E57:H57" xr:uid="{61D928CA-2F9F-4415-99B4-3A1EB37C8F46}">
      <formula1>INDIRECT($D$57)</formula1>
    </dataValidation>
    <dataValidation type="list" allowBlank="1" showInputMessage="1" showErrorMessage="1" sqref="E50:H50" xr:uid="{80AF4EBE-E83D-4FA2-B075-5D24D323ECE2}">
      <formula1>INDIRECT($D$50)</formula1>
    </dataValidation>
    <dataValidation type="list" allowBlank="1" showInputMessage="1" showErrorMessage="1" sqref="E49:H49" xr:uid="{D7328F0B-39A4-4193-82A8-6C759688C348}">
      <formula1>INDIRECT($D$49)</formula1>
    </dataValidation>
    <dataValidation type="list" allowBlank="1" showInputMessage="1" showErrorMessage="1" sqref="E48:H48" xr:uid="{AA09A17C-1D51-45B3-9EDE-A0AACE27497A}">
      <formula1>INDIRECT($D$48)</formula1>
    </dataValidation>
    <dataValidation type="list" allowBlank="1" showInputMessage="1" showErrorMessage="1" sqref="I34:J34" xr:uid="{C34E7527-957C-4D1D-BA87-82D144C2CF15}">
      <formula1>INDIRECT($D$34&amp;"_"&amp;$E$34)</formula1>
    </dataValidation>
    <dataValidation type="list" allowBlank="1" showInputMessage="1" showErrorMessage="1" sqref="E34:H34" xr:uid="{E7694433-8C55-4978-8717-D1311C038F7D}">
      <formula1>INDIRECT($D$34)</formula1>
    </dataValidation>
    <dataValidation type="list" allowBlank="1" showInputMessage="1" showErrorMessage="1" sqref="E33:H33" xr:uid="{0EC34294-7A0C-4111-B8A4-999E3CA7CDF1}">
      <formula1>INDIRECT($D$33)</formula1>
    </dataValidation>
    <dataValidation type="list" allowBlank="1" showInputMessage="1" showErrorMessage="1" sqref="I32:J32" xr:uid="{B6F0D66E-023D-4375-879F-62397FB4F1B3}">
      <formula1>INDIRECT($D$32&amp;"_"&amp;$E$32)</formula1>
    </dataValidation>
    <dataValidation type="list" allowBlank="1" showInputMessage="1" showErrorMessage="1" sqref="E32:H32" xr:uid="{6D547C10-FAD8-4D32-BBF7-D7E197A8A392}">
      <formula1>INDIRECT($D$32)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scale="39" orientation="portrait" r:id="rId1"/>
  <headerFooter alignWithMargins="0"/>
  <rowBreaks count="1" manualBreakCount="1">
    <brk id="119" min="1" max="2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Group Box 97">
              <controlPr defaultSize="0" autoFill="0" autoPict="0">
                <anchor moveWithCells="1">
                  <from>
                    <xdr:col>3</xdr:col>
                    <xdr:colOff>1473200</xdr:colOff>
                    <xdr:row>10</xdr:row>
                    <xdr:rowOff>241300</xdr:rowOff>
                  </from>
                  <to>
                    <xdr:col>17</xdr:col>
                    <xdr:colOff>546100</xdr:colOff>
                    <xdr:row>12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Check Box 99">
              <controlPr defaultSize="0" autoFill="0" autoLine="0" autoPict="0">
                <anchor moveWithCells="1">
                  <from>
                    <xdr:col>18</xdr:col>
                    <xdr:colOff>520700</xdr:colOff>
                    <xdr:row>23</xdr:row>
                    <xdr:rowOff>50800</xdr:rowOff>
                  </from>
                  <to>
                    <xdr:col>19</xdr:col>
                    <xdr:colOff>63500</xdr:colOff>
                    <xdr:row>24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Option Button 100">
              <controlPr defaultSize="0" autoFill="0" autoLine="0" autoPict="0">
                <anchor moveWithCells="1">
                  <from>
                    <xdr:col>13</xdr:col>
                    <xdr:colOff>177800</xdr:colOff>
                    <xdr:row>13</xdr:row>
                    <xdr:rowOff>25400</xdr:rowOff>
                  </from>
                  <to>
                    <xdr:col>13</xdr:col>
                    <xdr:colOff>406400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7" name="Option Button 101">
              <controlPr defaultSize="0" autoFill="0" autoLine="0" autoPict="0">
                <anchor moveWithCells="1">
                  <from>
                    <xdr:col>13</xdr:col>
                    <xdr:colOff>177800</xdr:colOff>
                    <xdr:row>14</xdr:row>
                    <xdr:rowOff>25400</xdr:rowOff>
                  </from>
                  <to>
                    <xdr:col>13</xdr:col>
                    <xdr:colOff>406400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8" name="Option Button 102">
              <controlPr defaultSize="0" autoFill="0" autoLine="0" autoPict="0">
                <anchor moveWithCells="1">
                  <from>
                    <xdr:col>13</xdr:col>
                    <xdr:colOff>177800</xdr:colOff>
                    <xdr:row>15</xdr:row>
                    <xdr:rowOff>25400</xdr:rowOff>
                  </from>
                  <to>
                    <xdr:col>13</xdr:col>
                    <xdr:colOff>406400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9" name="Option Button 103">
              <controlPr defaultSize="0" autoFill="0" autoLine="0" autoPict="0">
                <anchor moveWithCells="1">
                  <from>
                    <xdr:col>13</xdr:col>
                    <xdr:colOff>177800</xdr:colOff>
                    <xdr:row>16</xdr:row>
                    <xdr:rowOff>25400</xdr:rowOff>
                  </from>
                  <to>
                    <xdr:col>13</xdr:col>
                    <xdr:colOff>406400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10" name="Option Button 104">
              <controlPr defaultSize="0" autoFill="0" autoLine="0" autoPict="0">
                <anchor moveWithCells="1">
                  <from>
                    <xdr:col>13</xdr:col>
                    <xdr:colOff>177800</xdr:colOff>
                    <xdr:row>17</xdr:row>
                    <xdr:rowOff>38100</xdr:rowOff>
                  </from>
                  <to>
                    <xdr:col>13</xdr:col>
                    <xdr:colOff>444500</xdr:colOff>
                    <xdr:row>17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11" name="Option Button 105">
              <controlPr locked="0" defaultSize="0" autoFill="0" autoLine="0" autoPict="0">
                <anchor moveWithCells="1">
                  <from>
                    <xdr:col>13</xdr:col>
                    <xdr:colOff>177800</xdr:colOff>
                    <xdr:row>17</xdr:row>
                    <xdr:rowOff>266700</xdr:rowOff>
                  </from>
                  <to>
                    <xdr:col>13</xdr:col>
                    <xdr:colOff>482600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12" name="Check Box 107">
              <controlPr defaultSize="0" autoFill="0" autoLine="0" autoPict="0">
                <anchor moveWithCells="1">
                  <from>
                    <xdr:col>3</xdr:col>
                    <xdr:colOff>1168400</xdr:colOff>
                    <xdr:row>19</xdr:row>
                    <xdr:rowOff>0</xdr:rowOff>
                  </from>
                  <to>
                    <xdr:col>3</xdr:col>
                    <xdr:colOff>1358900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13" name="Check Box 117">
              <controlPr defaultSize="0" autoFill="0" autoLine="0" autoPict="0">
                <anchor moveWithCells="1">
                  <from>
                    <xdr:col>14</xdr:col>
                    <xdr:colOff>419100</xdr:colOff>
                    <xdr:row>101</xdr:row>
                    <xdr:rowOff>203200</xdr:rowOff>
                  </from>
                  <to>
                    <xdr:col>15</xdr:col>
                    <xdr:colOff>177800</xdr:colOff>
                    <xdr:row>101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5" r:id="rId14" name="Check Box 118">
              <controlPr defaultSize="0" autoFill="0" autoLine="0" autoPict="0">
                <anchor moveWithCells="1">
                  <from>
                    <xdr:col>19</xdr:col>
                    <xdr:colOff>50800</xdr:colOff>
                    <xdr:row>101</xdr:row>
                    <xdr:rowOff>203200</xdr:rowOff>
                  </from>
                  <to>
                    <xdr:col>19</xdr:col>
                    <xdr:colOff>215900</xdr:colOff>
                    <xdr:row>101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6" r:id="rId15" name="Group Box 148">
              <controlPr defaultSize="0" autoFill="0" autoPict="0">
                <anchor moveWithCells="1">
                  <from>
                    <xdr:col>4</xdr:col>
                    <xdr:colOff>0</xdr:colOff>
                    <xdr:row>11</xdr:row>
                    <xdr:rowOff>0</xdr:rowOff>
                  </from>
                  <to>
                    <xdr:col>18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7" r:id="rId16" name="Option Button 149">
              <controlPr defaultSize="0" autoFill="0" autoLine="0" autoPict="0">
                <anchor moveWithCells="1">
                  <from>
                    <xdr:col>4</xdr:col>
                    <xdr:colOff>25400</xdr:colOff>
                    <xdr:row>11</xdr:row>
                    <xdr:rowOff>25400</xdr:rowOff>
                  </from>
                  <to>
                    <xdr:col>4</xdr:col>
                    <xdr:colOff>330200</xdr:colOff>
                    <xdr:row>11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8" r:id="rId17" name="Option Button 150">
              <controlPr defaultSize="0" autoFill="0" autoLine="0" autoPict="0">
                <anchor moveWithCells="1">
                  <from>
                    <xdr:col>4</xdr:col>
                    <xdr:colOff>25400</xdr:colOff>
                    <xdr:row>12</xdr:row>
                    <xdr:rowOff>38100</xdr:rowOff>
                  </from>
                  <to>
                    <xdr:col>4</xdr:col>
                    <xdr:colOff>330200</xdr:colOff>
                    <xdr:row>12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9" r:id="rId18" name="Option Button 151">
              <controlPr defaultSize="0" autoFill="0" autoLine="0" autoPict="0">
                <anchor moveWithCells="1">
                  <from>
                    <xdr:col>5</xdr:col>
                    <xdr:colOff>457200</xdr:colOff>
                    <xdr:row>12</xdr:row>
                    <xdr:rowOff>63500</xdr:rowOff>
                  </from>
                  <to>
                    <xdr:col>6</xdr:col>
                    <xdr:colOff>254000</xdr:colOff>
                    <xdr:row>12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19" name="Option Button 152">
              <controlPr defaultSize="0" autoFill="0" autoLine="0" autoPict="0">
                <anchor moveWithCells="1">
                  <from>
                    <xdr:col>5</xdr:col>
                    <xdr:colOff>444500</xdr:colOff>
                    <xdr:row>11</xdr:row>
                    <xdr:rowOff>25400</xdr:rowOff>
                  </from>
                  <to>
                    <xdr:col>6</xdr:col>
                    <xdr:colOff>254000</xdr:colOff>
                    <xdr:row>11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1" r:id="rId20" name="Option Button 153">
              <controlPr defaultSize="0" autoFill="0" autoLine="0" autoPict="0">
                <anchor moveWithCells="1">
                  <from>
                    <xdr:col>10</xdr:col>
                    <xdr:colOff>304800</xdr:colOff>
                    <xdr:row>12</xdr:row>
                    <xdr:rowOff>76200</xdr:rowOff>
                  </from>
                  <to>
                    <xdr:col>10</xdr:col>
                    <xdr:colOff>609600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2" r:id="rId21" name="Option Button 154">
              <controlPr defaultSize="0" autoFill="0" autoLine="0" autoPict="0">
                <anchor moveWithCells="1">
                  <from>
                    <xdr:col>10</xdr:col>
                    <xdr:colOff>292100</xdr:colOff>
                    <xdr:row>11</xdr:row>
                    <xdr:rowOff>25400</xdr:rowOff>
                  </from>
                  <to>
                    <xdr:col>10</xdr:col>
                    <xdr:colOff>609600</xdr:colOff>
                    <xdr:row>11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3" r:id="rId22" name="Option Button 155">
              <controlPr defaultSize="0" autoFill="0" autoLine="0" autoPict="0">
                <anchor moveWithCells="1">
                  <from>
                    <xdr:col>8</xdr:col>
                    <xdr:colOff>317500</xdr:colOff>
                    <xdr:row>12</xdr:row>
                    <xdr:rowOff>63500</xdr:rowOff>
                  </from>
                  <to>
                    <xdr:col>9</xdr:col>
                    <xdr:colOff>292100</xdr:colOff>
                    <xdr:row>12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4" r:id="rId23" name="Option Button 156">
              <controlPr defaultSize="0" autoFill="0" autoLine="0" autoPict="0">
                <anchor moveWithCells="1">
                  <from>
                    <xdr:col>8</xdr:col>
                    <xdr:colOff>304800</xdr:colOff>
                    <xdr:row>11</xdr:row>
                    <xdr:rowOff>25400</xdr:rowOff>
                  </from>
                  <to>
                    <xdr:col>9</xdr:col>
                    <xdr:colOff>279400</xdr:colOff>
                    <xdr:row>11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5" r:id="rId24" name="Group Box 157">
              <controlPr defaultSize="0" autoFill="0" autoPict="0">
                <anchor moveWithCells="1">
                  <from>
                    <xdr:col>4</xdr:col>
                    <xdr:colOff>0</xdr:colOff>
                    <xdr:row>11</xdr:row>
                    <xdr:rowOff>0</xdr:rowOff>
                  </from>
                  <to>
                    <xdr:col>18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6" r:id="rId25" name="Option Button 159">
              <controlPr defaultSize="0" autoFill="0" autoLine="0" autoPict="0">
                <anchor moveWithCells="1">
                  <from>
                    <xdr:col>11</xdr:col>
                    <xdr:colOff>25400</xdr:colOff>
                    <xdr:row>12</xdr:row>
                    <xdr:rowOff>63500</xdr:rowOff>
                  </from>
                  <to>
                    <xdr:col>11</xdr:col>
                    <xdr:colOff>330200</xdr:colOff>
                    <xdr:row>12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7" r:id="rId26" name="Check Box 23">
              <controlPr defaultSize="0" autoFill="0" autoLine="0" autoPict="0">
                <anchor moveWithCells="1">
                  <from>
                    <xdr:col>19</xdr:col>
                    <xdr:colOff>215900</xdr:colOff>
                    <xdr:row>20</xdr:row>
                    <xdr:rowOff>76200</xdr:rowOff>
                  </from>
                  <to>
                    <xdr:col>19</xdr:col>
                    <xdr:colOff>393700</xdr:colOff>
                    <xdr:row>21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8" r:id="rId27" name="Check Box 24">
              <controlPr defaultSize="0" autoFill="0" autoLine="0" autoPict="0" altText="LOS DATOS DE ENVIO SON LOS MISMOS DEL DOMICILIO FISCAL">
                <anchor moveWithCells="1">
                  <from>
                    <xdr:col>3</xdr:col>
                    <xdr:colOff>1168400</xdr:colOff>
                    <xdr:row>19</xdr:row>
                    <xdr:rowOff>215900</xdr:rowOff>
                  </from>
                  <to>
                    <xdr:col>3</xdr:col>
                    <xdr:colOff>1473200</xdr:colOff>
                    <xdr:row>21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9" r:id="rId28" name="Check Box 25">
              <controlPr defaultSize="0" autoFill="0" autoLine="0" autoPict="0">
                <anchor moveWithCells="1">
                  <from>
                    <xdr:col>8</xdr:col>
                    <xdr:colOff>76200</xdr:colOff>
                    <xdr:row>19</xdr:row>
                    <xdr:rowOff>215900</xdr:rowOff>
                  </from>
                  <to>
                    <xdr:col>8</xdr:col>
                    <xdr:colOff>266700</xdr:colOff>
                    <xdr:row>21</xdr:row>
                    <xdr:rowOff>12700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BAE5A77-347C-483A-A58E-C58ED6066068}">
          <x14:formula1>
            <xm:f>Hoja3!$A$3:$A$27</xm:f>
          </x14:formula1>
          <xm:sqref>D32:D41</xm:sqref>
        </x14:dataValidation>
        <x14:dataValidation type="list" allowBlank="1" showInputMessage="1" showErrorMessage="1" xr:uid="{35AA5784-9D75-499B-8078-084DBD19AE84}">
          <x14:formula1>
            <xm:f>Hoja3!$A$145</xm:f>
          </x14:formula1>
          <xm:sqref>D48:D57</xm:sqref>
        </x14:dataValidation>
        <x14:dataValidation type="list" allowBlank="1" showInputMessage="1" showErrorMessage="1" xr:uid="{872A747E-E944-4E05-8E39-E54965FF1CD1}">
          <x14:formula1>
            <xm:f>Hoja3!$A$240</xm:f>
          </x14:formula1>
          <xm:sqref>D80:D89</xm:sqref>
        </x14:dataValidation>
        <x14:dataValidation type="list" allowBlank="1" showInputMessage="1" showErrorMessage="1" xr:uid="{649C7559-68A1-4DD8-AD99-6B6F06BEC8F1}">
          <x14:formula1>
            <xm:f>Hoja3!$A$257:$A$258</xm:f>
          </x14:formula1>
          <xm:sqref>D96:D100</xm:sqref>
        </x14:dataValidation>
        <x14:dataValidation type="list" allowBlank="1" showInputMessage="1" showErrorMessage="1" xr:uid="{9F404B94-2719-4DBA-A9CD-06E1A9F230F1}">
          <x14:formula1>
            <xm:f>Hoja3!$A$168:$A$178</xm:f>
          </x14:formula1>
          <xm:sqref>D64:D73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70873-2FC8-4EFE-9338-F1CE5E98A8D9}">
  <dimension ref="A1:R47"/>
  <sheetViews>
    <sheetView showGridLines="0" zoomScale="90" zoomScaleNormal="90" zoomScaleSheetLayoutView="90" zoomScalePageLayoutView="80" workbookViewId="0">
      <selection activeCell="C7" sqref="C7"/>
    </sheetView>
  </sheetViews>
  <sheetFormatPr baseColWidth="10" defaultColWidth="10.83203125" defaultRowHeight="14"/>
  <cols>
    <col min="1" max="1" width="1.83203125" style="3" customWidth="1"/>
    <col min="2" max="2" width="7.1640625" style="16" customWidth="1"/>
    <col min="3" max="3" width="25" style="16" customWidth="1"/>
    <col min="4" max="4" width="32.83203125" style="3" customWidth="1"/>
    <col min="5" max="5" width="14.6640625" style="3" customWidth="1"/>
    <col min="6" max="6" width="16.33203125" style="3" customWidth="1"/>
    <col min="7" max="9" width="5.83203125" style="3" customWidth="1"/>
    <col min="10" max="10" width="4.5" style="3" customWidth="1"/>
    <col min="11" max="12" width="4.1640625" style="3" customWidth="1"/>
    <col min="13" max="13" width="5" style="3" customWidth="1"/>
    <col min="14" max="14" width="6.1640625" style="3" customWidth="1"/>
    <col min="15" max="15" width="5" style="3" customWidth="1"/>
    <col min="16" max="16" width="5.33203125" style="3" customWidth="1"/>
    <col min="17" max="17" width="53.33203125" style="3" customWidth="1"/>
    <col min="18" max="18" width="24.33203125" style="3" customWidth="1"/>
    <col min="19" max="16384" width="10.83203125" style="3"/>
  </cols>
  <sheetData>
    <row r="1" spans="1:18">
      <c r="B1" s="4"/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8" ht="34" customHeight="1">
      <c r="A2" s="6"/>
      <c r="B2" s="432" t="s">
        <v>1674</v>
      </c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4"/>
      <c r="Q2" s="135">
        <f>ORDER!$T$3</f>
        <v>0</v>
      </c>
      <c r="R2" s="7"/>
    </row>
    <row r="3" spans="1:18" ht="131.25" customHeight="1">
      <c r="A3" s="6"/>
      <c r="B3" s="435" t="s">
        <v>1675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7"/>
      <c r="R3" s="8"/>
    </row>
    <row r="4" spans="1:18" ht="16" customHeight="1">
      <c r="A4" s="6"/>
      <c r="B4" s="438" t="s">
        <v>1676</v>
      </c>
      <c r="C4" s="438" t="s">
        <v>1677</v>
      </c>
      <c r="D4" s="438" t="s">
        <v>1678</v>
      </c>
      <c r="E4" s="438" t="s">
        <v>13</v>
      </c>
      <c r="F4" s="441" t="s">
        <v>1679</v>
      </c>
      <c r="G4" s="442" t="s">
        <v>1680</v>
      </c>
      <c r="H4" s="442" t="s">
        <v>1681</v>
      </c>
      <c r="I4" s="442" t="s">
        <v>1682</v>
      </c>
      <c r="J4" s="442" t="s">
        <v>1683</v>
      </c>
      <c r="K4" s="442" t="s">
        <v>1684</v>
      </c>
      <c r="L4" s="442" t="s">
        <v>1685</v>
      </c>
      <c r="M4" s="442" t="s">
        <v>1686</v>
      </c>
      <c r="N4" s="442" t="s">
        <v>1687</v>
      </c>
      <c r="O4" s="442" t="s">
        <v>1688</v>
      </c>
      <c r="P4" s="444" t="s">
        <v>1689</v>
      </c>
      <c r="Q4" s="446" t="s">
        <v>1690</v>
      </c>
    </row>
    <row r="5" spans="1:18" ht="23" customHeight="1">
      <c r="A5" s="6"/>
      <c r="B5" s="439"/>
      <c r="C5" s="439"/>
      <c r="D5" s="439"/>
      <c r="E5" s="439"/>
      <c r="F5" s="441"/>
      <c r="G5" s="443"/>
      <c r="H5" s="443">
        <v>26</v>
      </c>
      <c r="I5" s="443">
        <v>28</v>
      </c>
      <c r="J5" s="443">
        <v>30</v>
      </c>
      <c r="K5" s="443">
        <v>32</v>
      </c>
      <c r="L5" s="443">
        <v>34</v>
      </c>
      <c r="M5" s="443">
        <v>36</v>
      </c>
      <c r="N5" s="443">
        <v>38</v>
      </c>
      <c r="O5" s="443">
        <v>40</v>
      </c>
      <c r="P5" s="445">
        <v>42</v>
      </c>
      <c r="Q5" s="446"/>
    </row>
    <row r="6" spans="1:18" ht="38" customHeight="1">
      <c r="A6" s="6"/>
      <c r="B6" s="440"/>
      <c r="C6" s="440"/>
      <c r="D6" s="440"/>
      <c r="E6" s="440"/>
      <c r="F6" s="118" t="s">
        <v>1691</v>
      </c>
      <c r="G6" s="116">
        <v>28</v>
      </c>
      <c r="H6" s="116">
        <v>30</v>
      </c>
      <c r="I6" s="116">
        <v>32</v>
      </c>
      <c r="J6" s="116">
        <v>34</v>
      </c>
      <c r="K6" s="116">
        <v>36</v>
      </c>
      <c r="L6" s="116">
        <v>38</v>
      </c>
      <c r="M6" s="116">
        <v>40</v>
      </c>
      <c r="N6" s="116">
        <v>42</v>
      </c>
      <c r="O6" s="116">
        <v>44</v>
      </c>
      <c r="P6" s="9">
        <v>46</v>
      </c>
      <c r="Q6" s="446"/>
    </row>
    <row r="7" spans="1:18" ht="16">
      <c r="B7" s="11">
        <f>SUM(G7:P7)</f>
        <v>0</v>
      </c>
      <c r="C7" s="11"/>
      <c r="D7" s="92"/>
      <c r="E7" s="92"/>
      <c r="F7" s="10"/>
      <c r="G7" s="11"/>
      <c r="H7" s="11"/>
      <c r="I7" s="11"/>
      <c r="J7" s="11"/>
      <c r="K7" s="11"/>
      <c r="L7" s="11"/>
      <c r="M7" s="11"/>
      <c r="N7" s="11"/>
      <c r="O7" s="11"/>
      <c r="P7" s="11"/>
      <c r="Q7" s="12"/>
    </row>
    <row r="8" spans="1:18" ht="16">
      <c r="B8" s="11">
        <f t="shared" ref="B8:B25" si="0">SUM(G8:P8)</f>
        <v>0</v>
      </c>
      <c r="C8" s="11"/>
      <c r="D8" s="92"/>
      <c r="E8" s="92"/>
      <c r="F8" s="10"/>
      <c r="G8" s="11"/>
      <c r="H8" s="11"/>
      <c r="I8" s="11"/>
      <c r="J8" s="11"/>
      <c r="K8" s="11"/>
      <c r="L8" s="11"/>
      <c r="M8" s="11"/>
      <c r="N8" s="11"/>
      <c r="O8" s="11"/>
      <c r="P8" s="11"/>
      <c r="Q8" s="12"/>
    </row>
    <row r="9" spans="1:18" ht="16">
      <c r="B9" s="11">
        <f t="shared" si="0"/>
        <v>0</v>
      </c>
      <c r="C9" s="11"/>
      <c r="D9" s="92"/>
      <c r="E9" s="92"/>
      <c r="F9" s="10"/>
      <c r="G9" s="11"/>
      <c r="H9" s="11"/>
      <c r="I9" s="11"/>
      <c r="J9" s="11"/>
      <c r="K9" s="11"/>
      <c r="L9" s="11"/>
      <c r="M9" s="11"/>
      <c r="N9" s="11"/>
      <c r="O9" s="11"/>
      <c r="P9" s="11"/>
      <c r="Q9" s="12"/>
    </row>
    <row r="10" spans="1:18" ht="16">
      <c r="B10" s="11">
        <f t="shared" si="0"/>
        <v>0</v>
      </c>
      <c r="C10" s="11"/>
      <c r="D10" s="92"/>
      <c r="E10" s="92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2"/>
    </row>
    <row r="11" spans="1:18" ht="16">
      <c r="B11" s="11">
        <f t="shared" si="0"/>
        <v>0</v>
      </c>
      <c r="C11" s="11"/>
      <c r="D11" s="92"/>
      <c r="E11" s="92"/>
      <c r="F11" s="10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2"/>
    </row>
    <row r="12" spans="1:18" ht="16">
      <c r="B12" s="11">
        <f t="shared" si="0"/>
        <v>0</v>
      </c>
      <c r="C12" s="11"/>
      <c r="D12" s="92"/>
      <c r="E12" s="92"/>
      <c r="F12" s="10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2"/>
    </row>
    <row r="13" spans="1:18" ht="16">
      <c r="B13" s="11">
        <f t="shared" si="0"/>
        <v>0</v>
      </c>
      <c r="C13" s="11"/>
      <c r="D13" s="92"/>
      <c r="E13" s="92"/>
      <c r="F13" s="10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2"/>
    </row>
    <row r="14" spans="1:18" ht="16">
      <c r="B14" s="11">
        <f t="shared" si="0"/>
        <v>0</v>
      </c>
      <c r="C14" s="11"/>
      <c r="D14" s="92"/>
      <c r="E14" s="92"/>
      <c r="F14" s="10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2"/>
    </row>
    <row r="15" spans="1:18" ht="16">
      <c r="B15" s="11">
        <f t="shared" si="0"/>
        <v>0</v>
      </c>
      <c r="C15" s="11"/>
      <c r="D15" s="92"/>
      <c r="E15" s="92"/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2"/>
    </row>
    <row r="16" spans="1:18" ht="16">
      <c r="B16" s="11">
        <f t="shared" si="0"/>
        <v>0</v>
      </c>
      <c r="C16" s="11"/>
      <c r="D16" s="92"/>
      <c r="E16" s="92"/>
      <c r="F16" s="10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2"/>
    </row>
    <row r="17" spans="1:18" ht="16">
      <c r="B17" s="11">
        <f t="shared" si="0"/>
        <v>0</v>
      </c>
      <c r="C17" s="11"/>
      <c r="D17" s="92"/>
      <c r="E17" s="92"/>
      <c r="F17" s="10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2"/>
    </row>
    <row r="18" spans="1:18" ht="16">
      <c r="B18" s="11">
        <f t="shared" si="0"/>
        <v>0</v>
      </c>
      <c r="C18" s="11"/>
      <c r="D18" s="92"/>
      <c r="E18" s="92"/>
      <c r="F18" s="10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2"/>
    </row>
    <row r="19" spans="1:18" ht="16">
      <c r="B19" s="11">
        <f t="shared" si="0"/>
        <v>0</v>
      </c>
      <c r="C19" s="11"/>
      <c r="D19" s="92"/>
      <c r="E19" s="92"/>
      <c r="F19" s="10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2"/>
    </row>
    <row r="20" spans="1:18" ht="16">
      <c r="B20" s="11">
        <f t="shared" si="0"/>
        <v>0</v>
      </c>
      <c r="C20" s="11"/>
      <c r="D20" s="92"/>
      <c r="E20" s="92"/>
      <c r="F20" s="10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2"/>
    </row>
    <row r="21" spans="1:18" ht="16">
      <c r="B21" s="11">
        <f t="shared" si="0"/>
        <v>0</v>
      </c>
      <c r="C21" s="11"/>
      <c r="D21" s="92"/>
      <c r="E21" s="92"/>
      <c r="F21" s="10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2"/>
    </row>
    <row r="22" spans="1:18" ht="16">
      <c r="B22" s="11">
        <f t="shared" si="0"/>
        <v>0</v>
      </c>
      <c r="C22" s="11"/>
      <c r="D22" s="92"/>
      <c r="E22" s="92"/>
      <c r="F22" s="10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2"/>
    </row>
    <row r="23" spans="1:18" ht="16">
      <c r="B23" s="11">
        <f t="shared" si="0"/>
        <v>0</v>
      </c>
      <c r="C23" s="11"/>
      <c r="D23" s="92"/>
      <c r="E23" s="92"/>
      <c r="F23" s="10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2"/>
    </row>
    <row r="24" spans="1:18" ht="16">
      <c r="B24" s="11">
        <f t="shared" si="0"/>
        <v>0</v>
      </c>
      <c r="C24" s="11"/>
      <c r="D24" s="92"/>
      <c r="E24" s="92"/>
      <c r="F24" s="10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2"/>
    </row>
    <row r="25" spans="1:18" ht="16">
      <c r="B25" s="11">
        <f t="shared" si="0"/>
        <v>0</v>
      </c>
      <c r="C25" s="11"/>
      <c r="D25" s="92"/>
      <c r="E25" s="92"/>
      <c r="F25" s="10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2"/>
    </row>
    <row r="26" spans="1:18" ht="17" customHeight="1">
      <c r="A26" s="6"/>
      <c r="B26" s="447" t="s">
        <v>1676</v>
      </c>
      <c r="C26" s="450" t="s">
        <v>1677</v>
      </c>
      <c r="D26" s="450" t="s">
        <v>1678</v>
      </c>
      <c r="E26" s="450" t="s">
        <v>13</v>
      </c>
      <c r="F26" s="453" t="s">
        <v>1692</v>
      </c>
      <c r="G26" s="454" t="s">
        <v>1693</v>
      </c>
      <c r="H26" s="454" t="s">
        <v>1694</v>
      </c>
      <c r="I26" s="454" t="s">
        <v>1695</v>
      </c>
      <c r="J26" s="454" t="s">
        <v>1696</v>
      </c>
      <c r="K26" s="454" t="s">
        <v>1697</v>
      </c>
      <c r="L26" s="454" t="s">
        <v>1698</v>
      </c>
      <c r="M26" s="454" t="s">
        <v>1699</v>
      </c>
      <c r="N26" s="454" t="s">
        <v>1700</v>
      </c>
      <c r="O26" s="454" t="s">
        <v>1701</v>
      </c>
      <c r="P26" s="454" t="s">
        <v>1702</v>
      </c>
      <c r="Q26" s="456" t="s">
        <v>1690</v>
      </c>
      <c r="R26" s="13"/>
    </row>
    <row r="27" spans="1:18" ht="21" customHeight="1">
      <c r="A27" s="6"/>
      <c r="B27" s="448"/>
      <c r="C27" s="451"/>
      <c r="D27" s="451"/>
      <c r="E27" s="451"/>
      <c r="F27" s="453"/>
      <c r="G27" s="455"/>
      <c r="H27" s="455">
        <v>26</v>
      </c>
      <c r="I27" s="455">
        <v>28</v>
      </c>
      <c r="J27" s="455">
        <v>30</v>
      </c>
      <c r="K27" s="455">
        <v>32</v>
      </c>
      <c r="L27" s="455">
        <v>34</v>
      </c>
      <c r="M27" s="455">
        <v>36</v>
      </c>
      <c r="N27" s="455">
        <v>38</v>
      </c>
      <c r="O27" s="455">
        <v>40</v>
      </c>
      <c r="P27" s="455">
        <v>42</v>
      </c>
      <c r="Q27" s="456"/>
      <c r="R27" s="13"/>
    </row>
    <row r="28" spans="1:18" ht="32" customHeight="1">
      <c r="A28" s="6"/>
      <c r="B28" s="449"/>
      <c r="C28" s="452"/>
      <c r="D28" s="452"/>
      <c r="E28" s="452"/>
      <c r="F28" s="117" t="s">
        <v>1691</v>
      </c>
      <c r="G28" s="14">
        <v>3</v>
      </c>
      <c r="H28" s="14">
        <v>5</v>
      </c>
      <c r="I28" s="14">
        <v>7</v>
      </c>
      <c r="J28" s="14">
        <v>9</v>
      </c>
      <c r="K28" s="14">
        <v>11</v>
      </c>
      <c r="L28" s="14">
        <v>13</v>
      </c>
      <c r="M28" s="14">
        <v>15</v>
      </c>
      <c r="N28" s="14">
        <v>17</v>
      </c>
      <c r="O28" s="14">
        <v>19</v>
      </c>
      <c r="P28" s="14">
        <v>21</v>
      </c>
      <c r="Q28" s="456"/>
      <c r="R28" s="13"/>
    </row>
    <row r="29" spans="1:18" ht="16">
      <c r="B29" s="11">
        <f>SUM(G29:P29)</f>
        <v>0</v>
      </c>
      <c r="C29" s="11"/>
      <c r="D29" s="92"/>
      <c r="E29" s="92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2"/>
      <c r="R29" s="13"/>
    </row>
    <row r="30" spans="1:18" ht="16">
      <c r="B30" s="11">
        <f t="shared" ref="B30:B46" si="1">SUM(G30:P30)</f>
        <v>0</v>
      </c>
      <c r="C30" s="11"/>
      <c r="D30" s="92"/>
      <c r="E30" s="92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2"/>
      <c r="R30" s="13"/>
    </row>
    <row r="31" spans="1:18" ht="16">
      <c r="B31" s="11">
        <f t="shared" si="1"/>
        <v>0</v>
      </c>
      <c r="C31" s="11"/>
      <c r="D31" s="92"/>
      <c r="E31" s="92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2"/>
      <c r="R31" s="13"/>
    </row>
    <row r="32" spans="1:18" ht="16">
      <c r="B32" s="11">
        <f t="shared" si="1"/>
        <v>0</v>
      </c>
      <c r="C32" s="11"/>
      <c r="D32" s="92"/>
      <c r="E32" s="92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2"/>
      <c r="R32" s="13"/>
    </row>
    <row r="33" spans="2:18" ht="16">
      <c r="B33" s="11">
        <f t="shared" si="1"/>
        <v>0</v>
      </c>
      <c r="C33" s="11"/>
      <c r="D33" s="92"/>
      <c r="E33" s="92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2"/>
      <c r="R33" s="13"/>
    </row>
    <row r="34" spans="2:18" ht="16">
      <c r="B34" s="11">
        <f t="shared" si="1"/>
        <v>0</v>
      </c>
      <c r="C34" s="11"/>
      <c r="D34" s="92"/>
      <c r="E34" s="92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2"/>
      <c r="R34" s="13"/>
    </row>
    <row r="35" spans="2:18" ht="16">
      <c r="B35" s="11">
        <f t="shared" si="1"/>
        <v>0</v>
      </c>
      <c r="C35" s="11"/>
      <c r="D35" s="92"/>
      <c r="E35" s="92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2"/>
      <c r="R35" s="13"/>
    </row>
    <row r="36" spans="2:18" ht="16">
      <c r="B36" s="11">
        <f t="shared" si="1"/>
        <v>0</v>
      </c>
      <c r="C36" s="11"/>
      <c r="D36" s="92"/>
      <c r="E36" s="92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2"/>
      <c r="R36" s="13"/>
    </row>
    <row r="37" spans="2:18" ht="16">
      <c r="B37" s="11">
        <f t="shared" si="1"/>
        <v>0</v>
      </c>
      <c r="C37" s="11"/>
      <c r="D37" s="92"/>
      <c r="E37" s="92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2"/>
      <c r="R37" s="13"/>
    </row>
    <row r="38" spans="2:18" ht="16">
      <c r="B38" s="11">
        <f t="shared" si="1"/>
        <v>0</v>
      </c>
      <c r="C38" s="11"/>
      <c r="D38" s="92"/>
      <c r="E38" s="92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2"/>
      <c r="R38" s="13"/>
    </row>
    <row r="39" spans="2:18" ht="16">
      <c r="B39" s="11">
        <f t="shared" si="1"/>
        <v>0</v>
      </c>
      <c r="C39" s="11"/>
      <c r="D39" s="92"/>
      <c r="E39" s="92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2"/>
      <c r="R39" s="13"/>
    </row>
    <row r="40" spans="2:18" ht="16">
      <c r="B40" s="11">
        <f t="shared" si="1"/>
        <v>0</v>
      </c>
      <c r="C40" s="11"/>
      <c r="D40" s="92"/>
      <c r="E40" s="92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2"/>
      <c r="R40" s="13"/>
    </row>
    <row r="41" spans="2:18" ht="16">
      <c r="B41" s="11">
        <f t="shared" si="1"/>
        <v>0</v>
      </c>
      <c r="C41" s="11"/>
      <c r="D41" s="92"/>
      <c r="E41" s="92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2"/>
      <c r="R41" s="13"/>
    </row>
    <row r="42" spans="2:18" ht="16">
      <c r="B42" s="11">
        <f t="shared" si="1"/>
        <v>0</v>
      </c>
      <c r="C42" s="11"/>
      <c r="D42" s="92"/>
      <c r="E42" s="92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2"/>
      <c r="R42" s="13"/>
    </row>
    <row r="43" spans="2:18" ht="16">
      <c r="B43" s="11">
        <f t="shared" si="1"/>
        <v>0</v>
      </c>
      <c r="C43" s="11"/>
      <c r="D43" s="92"/>
      <c r="E43" s="92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2"/>
      <c r="R43" s="13"/>
    </row>
    <row r="44" spans="2:18" ht="16">
      <c r="B44" s="11">
        <f t="shared" si="1"/>
        <v>0</v>
      </c>
      <c r="C44" s="11"/>
      <c r="D44" s="92"/>
      <c r="E44" s="92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2"/>
      <c r="R44" s="13"/>
    </row>
    <row r="45" spans="2:18" ht="16">
      <c r="B45" s="11">
        <f t="shared" si="1"/>
        <v>0</v>
      </c>
      <c r="C45" s="11"/>
      <c r="D45" s="92"/>
      <c r="E45" s="92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2"/>
      <c r="R45" s="13"/>
    </row>
    <row r="46" spans="2:18" ht="16">
      <c r="B46" s="11">
        <f t="shared" si="1"/>
        <v>0</v>
      </c>
      <c r="C46" s="11"/>
      <c r="D46" s="92"/>
      <c r="E46" s="92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2"/>
      <c r="R46" s="13"/>
    </row>
    <row r="47" spans="2:18" ht="23" customHeight="1">
      <c r="B47" s="15">
        <f>SUM(B7:B46)</f>
        <v>0</v>
      </c>
      <c r="C47" s="457" t="s">
        <v>1703</v>
      </c>
      <c r="D47" s="458"/>
      <c r="E47" s="458"/>
      <c r="F47" s="458"/>
      <c r="G47" s="458"/>
      <c r="H47" s="458"/>
      <c r="I47" s="458"/>
      <c r="J47" s="458"/>
      <c r="K47" s="458"/>
      <c r="L47" s="458"/>
      <c r="M47" s="458"/>
      <c r="N47" s="458"/>
      <c r="O47" s="458"/>
      <c r="P47" s="458"/>
      <c r="Q47" s="459"/>
    </row>
  </sheetData>
  <sheetProtection insertColumns="0" insertRows="0"/>
  <mergeCells count="35">
    <mergeCell ref="P26:P27"/>
    <mergeCell ref="Q26:Q28"/>
    <mergeCell ref="C47:Q47"/>
    <mergeCell ref="J26:J27"/>
    <mergeCell ref="K26:K27"/>
    <mergeCell ref="L26:L27"/>
    <mergeCell ref="M26:M27"/>
    <mergeCell ref="N26:N27"/>
    <mergeCell ref="O26:O27"/>
    <mergeCell ref="G26:G27"/>
    <mergeCell ref="H26:H27"/>
    <mergeCell ref="I26:I27"/>
    <mergeCell ref="J4:J5"/>
    <mergeCell ref="K4:K5"/>
    <mergeCell ref="B26:B28"/>
    <mergeCell ref="C26:C28"/>
    <mergeCell ref="D26:D28"/>
    <mergeCell ref="E26:E28"/>
    <mergeCell ref="F26:F27"/>
    <mergeCell ref="B2:P2"/>
    <mergeCell ref="B3:Q3"/>
    <mergeCell ref="B4:B6"/>
    <mergeCell ref="C4:C6"/>
    <mergeCell ref="D4:D6"/>
    <mergeCell ref="E4:E6"/>
    <mergeCell ref="F4:F5"/>
    <mergeCell ref="G4:G5"/>
    <mergeCell ref="H4:H5"/>
    <mergeCell ref="I4:I5"/>
    <mergeCell ref="P4:P5"/>
    <mergeCell ref="Q4:Q6"/>
    <mergeCell ref="L4:L5"/>
    <mergeCell ref="M4:M5"/>
    <mergeCell ref="N4:N5"/>
    <mergeCell ref="O4:O5"/>
  </mergeCells>
  <conditionalFormatting sqref="G7:P25 G29:P46">
    <cfRule type="cellIs" dxfId="2" priority="1" stopIfTrue="1" operator="equal">
      <formula>"X"</formula>
    </cfRule>
  </conditionalFormatting>
  <printOptions horizontalCentered="1" verticalCentered="1"/>
  <pageMargins left="0" right="0" top="0" bottom="0" header="0.31496062992125984" footer="0.31496062992125984"/>
  <pageSetup scale="63" orientation="landscape" r:id="rId1"/>
  <colBreaks count="1" manualBreakCount="1">
    <brk id="1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D1069-8371-439C-A119-384D2E04A75C}">
  <sheetPr>
    <tabColor rgb="FFFFFF00"/>
    <pageSetUpPr fitToPage="1"/>
  </sheetPr>
  <dimension ref="A1:M73"/>
  <sheetViews>
    <sheetView showGridLines="0" view="pageBreakPreview" zoomScaleNormal="110" zoomScaleSheetLayoutView="100" workbookViewId="0">
      <selection activeCell="L1" sqref="L1"/>
    </sheetView>
  </sheetViews>
  <sheetFormatPr baseColWidth="10" defaultColWidth="18.5" defaultRowHeight="15" customHeight="1"/>
  <cols>
    <col min="1" max="1" width="1.6640625" style="58" customWidth="1"/>
    <col min="2" max="2" width="7.33203125" style="58" customWidth="1"/>
    <col min="3" max="3" width="18.1640625" style="58" customWidth="1"/>
    <col min="4" max="4" width="3.5" style="58" customWidth="1"/>
    <col min="5" max="5" width="18.33203125" style="60" customWidth="1"/>
    <col min="6" max="6" width="6.6640625" style="58" customWidth="1"/>
    <col min="7" max="7" width="2.6640625" style="58" customWidth="1"/>
    <col min="8" max="8" width="5" style="58" customWidth="1"/>
    <col min="9" max="9" width="38.6640625" style="58" customWidth="1"/>
    <col min="10" max="10" width="6.5" style="58" customWidth="1"/>
    <col min="11" max="11" width="18.1640625" style="58" customWidth="1"/>
    <col min="12" max="12" width="27.33203125" style="58" bestFit="1" customWidth="1"/>
    <col min="13" max="16384" width="18.5" style="58"/>
  </cols>
  <sheetData>
    <row r="1" spans="1:13" ht="24" customHeight="1">
      <c r="A1" s="86"/>
      <c r="B1" s="463" t="s">
        <v>1704</v>
      </c>
      <c r="C1" s="464"/>
      <c r="D1" s="464"/>
      <c r="E1" s="464"/>
      <c r="F1" s="464"/>
      <c r="G1" s="464"/>
      <c r="H1" s="464"/>
      <c r="I1" s="465">
        <f>ORDER!U13</f>
        <v>0</v>
      </c>
      <c r="J1" s="466"/>
      <c r="K1" s="466"/>
      <c r="L1" s="56">
        <f>ORDER!X3</f>
        <v>0</v>
      </c>
    </row>
    <row r="2" spans="1:13" ht="26.25" customHeight="1">
      <c r="A2" s="59" t="b">
        <v>0</v>
      </c>
      <c r="B2" s="57"/>
      <c r="C2" s="467" t="s">
        <v>1705</v>
      </c>
      <c r="D2" s="467"/>
      <c r="E2" s="467"/>
      <c r="F2" s="467"/>
      <c r="G2" s="467"/>
      <c r="H2" s="467"/>
      <c r="I2" s="467"/>
      <c r="J2" s="467"/>
      <c r="K2" s="467"/>
      <c r="L2" s="468"/>
    </row>
    <row r="3" spans="1:13" ht="21.75" customHeight="1">
      <c r="A3" s="59" t="b">
        <v>0</v>
      </c>
      <c r="B3" s="87"/>
      <c r="C3" s="469" t="s">
        <v>1706</v>
      </c>
      <c r="D3" s="469"/>
      <c r="E3" s="469"/>
      <c r="F3" s="469"/>
      <c r="G3" s="469"/>
      <c r="H3" s="469"/>
      <c r="I3" s="469"/>
      <c r="J3" s="469"/>
      <c r="K3" s="469"/>
      <c r="L3" s="470"/>
      <c r="M3" s="59"/>
    </row>
    <row r="4" spans="1:13" ht="26.25" customHeight="1">
      <c r="A4" s="59" t="b">
        <v>1</v>
      </c>
      <c r="B4" s="471" t="s">
        <v>1707</v>
      </c>
      <c r="C4" s="472"/>
      <c r="D4" s="472"/>
      <c r="E4" s="472"/>
      <c r="F4" s="472"/>
      <c r="G4" s="472"/>
      <c r="H4" s="472"/>
      <c r="I4" s="472"/>
      <c r="J4" s="472"/>
      <c r="K4" s="472"/>
      <c r="L4" s="473"/>
      <c r="M4" s="59">
        <v>1</v>
      </c>
    </row>
    <row r="5" spans="1:13" ht="21">
      <c r="A5" s="59" t="b">
        <v>0</v>
      </c>
      <c r="B5" s="460" t="s">
        <v>618</v>
      </c>
      <c r="C5" s="461"/>
      <c r="D5" s="461"/>
      <c r="E5" s="461"/>
      <c r="F5" s="461"/>
      <c r="G5" s="461"/>
      <c r="H5" s="461"/>
      <c r="I5" s="461"/>
      <c r="J5" s="461"/>
      <c r="K5" s="461"/>
      <c r="L5" s="462"/>
    </row>
    <row r="6" spans="1:13" ht="13">
      <c r="B6" s="474"/>
      <c r="C6" s="475"/>
      <c r="D6" s="475"/>
      <c r="E6" s="475"/>
      <c r="F6" s="475"/>
      <c r="G6" s="475"/>
      <c r="H6" s="475"/>
      <c r="I6" s="476"/>
      <c r="J6" s="480"/>
      <c r="K6" s="481"/>
      <c r="L6" s="482"/>
    </row>
    <row r="7" spans="1:13" ht="13">
      <c r="B7" s="477"/>
      <c r="C7" s="478"/>
      <c r="D7" s="478"/>
      <c r="E7" s="478"/>
      <c r="F7" s="478"/>
      <c r="G7" s="478"/>
      <c r="H7" s="478"/>
      <c r="I7" s="479"/>
      <c r="J7" s="483"/>
      <c r="K7" s="484"/>
      <c r="L7" s="485"/>
    </row>
    <row r="8" spans="1:13" ht="13">
      <c r="B8" s="477"/>
      <c r="C8" s="478"/>
      <c r="D8" s="478"/>
      <c r="E8" s="478"/>
      <c r="F8" s="478"/>
      <c r="G8" s="478"/>
      <c r="H8" s="478"/>
      <c r="I8" s="479"/>
      <c r="J8" s="483"/>
      <c r="K8" s="484"/>
      <c r="L8" s="485"/>
    </row>
    <row r="9" spans="1:13" ht="13">
      <c r="B9" s="477"/>
      <c r="C9" s="478"/>
      <c r="D9" s="478"/>
      <c r="E9" s="478"/>
      <c r="F9" s="478"/>
      <c r="G9" s="478"/>
      <c r="H9" s="478"/>
      <c r="I9" s="479"/>
      <c r="J9" s="483"/>
      <c r="K9" s="484"/>
      <c r="L9" s="485"/>
    </row>
    <row r="10" spans="1:13" ht="13">
      <c r="B10" s="477"/>
      <c r="C10" s="478"/>
      <c r="D10" s="478"/>
      <c r="E10" s="478"/>
      <c r="F10" s="478"/>
      <c r="G10" s="478"/>
      <c r="H10" s="478"/>
      <c r="I10" s="479"/>
      <c r="J10" s="483"/>
      <c r="K10" s="484"/>
      <c r="L10" s="485"/>
    </row>
    <row r="11" spans="1:13" ht="13">
      <c r="B11" s="477"/>
      <c r="C11" s="478"/>
      <c r="D11" s="478"/>
      <c r="E11" s="478"/>
      <c r="F11" s="478"/>
      <c r="G11" s="478"/>
      <c r="H11" s="478"/>
      <c r="I11" s="479"/>
      <c r="J11" s="483"/>
      <c r="K11" s="484"/>
      <c r="L11" s="485"/>
    </row>
    <row r="12" spans="1:13" ht="13">
      <c r="B12" s="477"/>
      <c r="C12" s="478"/>
      <c r="D12" s="478"/>
      <c r="E12" s="478"/>
      <c r="F12" s="478"/>
      <c r="G12" s="478"/>
      <c r="H12" s="478"/>
      <c r="I12" s="479"/>
      <c r="J12" s="483"/>
      <c r="K12" s="484"/>
      <c r="L12" s="485"/>
    </row>
    <row r="13" spans="1:13" ht="13">
      <c r="B13" s="477"/>
      <c r="C13" s="478"/>
      <c r="D13" s="478"/>
      <c r="E13" s="478"/>
      <c r="F13" s="478"/>
      <c r="G13" s="478"/>
      <c r="H13" s="478"/>
      <c r="I13" s="479"/>
      <c r="J13" s="483"/>
      <c r="K13" s="484"/>
      <c r="L13" s="485"/>
    </row>
    <row r="14" spans="1:13" ht="13">
      <c r="B14" s="477"/>
      <c r="C14" s="478"/>
      <c r="D14" s="478"/>
      <c r="E14" s="478"/>
      <c r="F14" s="478"/>
      <c r="G14" s="478"/>
      <c r="H14" s="478"/>
      <c r="I14" s="479"/>
      <c r="J14" s="483"/>
      <c r="K14" s="484"/>
      <c r="L14" s="485"/>
    </row>
    <row r="15" spans="1:13" ht="13">
      <c r="B15" s="477"/>
      <c r="C15" s="478"/>
      <c r="D15" s="478"/>
      <c r="E15" s="478"/>
      <c r="F15" s="478"/>
      <c r="G15" s="478"/>
      <c r="H15" s="478"/>
      <c r="I15" s="479"/>
      <c r="J15" s="483"/>
      <c r="K15" s="484"/>
      <c r="L15" s="485"/>
    </row>
    <row r="16" spans="1:13" ht="13">
      <c r="B16" s="477"/>
      <c r="C16" s="478"/>
      <c r="D16" s="478"/>
      <c r="E16" s="478"/>
      <c r="F16" s="478"/>
      <c r="G16" s="478"/>
      <c r="H16" s="478"/>
      <c r="I16" s="479"/>
      <c r="J16" s="483"/>
      <c r="K16" s="484"/>
      <c r="L16" s="485"/>
    </row>
    <row r="17" spans="2:12" ht="13">
      <c r="B17" s="477"/>
      <c r="C17" s="478"/>
      <c r="D17" s="478"/>
      <c r="E17" s="478"/>
      <c r="F17" s="478"/>
      <c r="G17" s="478"/>
      <c r="H17" s="478"/>
      <c r="I17" s="479"/>
      <c r="J17" s="483"/>
      <c r="K17" s="484"/>
      <c r="L17" s="485"/>
    </row>
    <row r="18" spans="2:12" ht="13">
      <c r="B18" s="477"/>
      <c r="C18" s="478"/>
      <c r="D18" s="478"/>
      <c r="E18" s="478"/>
      <c r="F18" s="478"/>
      <c r="G18" s="478"/>
      <c r="H18" s="478"/>
      <c r="I18" s="479"/>
      <c r="J18" s="483"/>
      <c r="K18" s="484"/>
      <c r="L18" s="485"/>
    </row>
    <row r="19" spans="2:12" ht="13">
      <c r="B19" s="477"/>
      <c r="C19" s="478"/>
      <c r="D19" s="478"/>
      <c r="E19" s="478"/>
      <c r="F19" s="478"/>
      <c r="G19" s="478"/>
      <c r="H19" s="478"/>
      <c r="I19" s="479"/>
      <c r="J19" s="483"/>
      <c r="K19" s="484"/>
      <c r="L19" s="485"/>
    </row>
    <row r="20" spans="2:12" ht="13">
      <c r="B20" s="477"/>
      <c r="C20" s="478"/>
      <c r="D20" s="478"/>
      <c r="E20" s="478"/>
      <c r="F20" s="478"/>
      <c r="G20" s="478"/>
      <c r="H20" s="478"/>
      <c r="I20" s="479"/>
      <c r="J20" s="483"/>
      <c r="K20" s="484"/>
      <c r="L20" s="485"/>
    </row>
    <row r="21" spans="2:12" ht="13">
      <c r="B21" s="477"/>
      <c r="C21" s="478"/>
      <c r="D21" s="478"/>
      <c r="E21" s="478"/>
      <c r="F21" s="478"/>
      <c r="G21" s="478"/>
      <c r="H21" s="478"/>
      <c r="I21" s="479"/>
      <c r="J21" s="483"/>
      <c r="K21" s="484"/>
      <c r="L21" s="485"/>
    </row>
    <row r="22" spans="2:12" ht="13">
      <c r="B22" s="477"/>
      <c r="C22" s="478"/>
      <c r="D22" s="478"/>
      <c r="E22" s="478"/>
      <c r="F22" s="478"/>
      <c r="G22" s="478"/>
      <c r="H22" s="478"/>
      <c r="I22" s="479"/>
      <c r="J22" s="483"/>
      <c r="K22" s="484"/>
      <c r="L22" s="485"/>
    </row>
    <row r="23" spans="2:12" ht="13">
      <c r="B23" s="477"/>
      <c r="C23" s="478"/>
      <c r="D23" s="478"/>
      <c r="E23" s="478"/>
      <c r="F23" s="478"/>
      <c r="G23" s="478"/>
      <c r="H23" s="478"/>
      <c r="I23" s="479"/>
      <c r="J23" s="483"/>
      <c r="K23" s="484"/>
      <c r="L23" s="485"/>
    </row>
    <row r="24" spans="2:12" ht="13">
      <c r="B24" s="477"/>
      <c r="C24" s="478"/>
      <c r="D24" s="478"/>
      <c r="E24" s="478"/>
      <c r="F24" s="478"/>
      <c r="G24" s="478"/>
      <c r="H24" s="478"/>
      <c r="I24" s="479"/>
      <c r="J24" s="483"/>
      <c r="K24" s="484"/>
      <c r="L24" s="485"/>
    </row>
    <row r="25" spans="2:12" ht="13">
      <c r="B25" s="477"/>
      <c r="C25" s="478"/>
      <c r="D25" s="478"/>
      <c r="E25" s="478"/>
      <c r="F25" s="478"/>
      <c r="G25" s="478"/>
      <c r="H25" s="478"/>
      <c r="I25" s="479"/>
      <c r="J25" s="483"/>
      <c r="K25" s="484"/>
      <c r="L25" s="485"/>
    </row>
    <row r="26" spans="2:12" ht="13">
      <c r="B26" s="477"/>
      <c r="C26" s="478"/>
      <c r="D26" s="478"/>
      <c r="E26" s="478"/>
      <c r="F26" s="478"/>
      <c r="G26" s="478"/>
      <c r="H26" s="478"/>
      <c r="I26" s="479"/>
      <c r="J26" s="483"/>
      <c r="K26" s="484"/>
      <c r="L26" s="485"/>
    </row>
    <row r="27" spans="2:12" ht="13">
      <c r="B27" s="477"/>
      <c r="C27" s="478"/>
      <c r="D27" s="478"/>
      <c r="E27" s="478"/>
      <c r="F27" s="478"/>
      <c r="G27" s="478"/>
      <c r="H27" s="478"/>
      <c r="I27" s="479"/>
      <c r="J27" s="483"/>
      <c r="K27" s="484"/>
      <c r="L27" s="485"/>
    </row>
    <row r="28" spans="2:12" ht="13">
      <c r="B28" s="477"/>
      <c r="C28" s="478"/>
      <c r="D28" s="478"/>
      <c r="E28" s="478"/>
      <c r="F28" s="478"/>
      <c r="G28" s="478"/>
      <c r="H28" s="478"/>
      <c r="I28" s="479"/>
      <c r="J28" s="483"/>
      <c r="K28" s="484"/>
      <c r="L28" s="485"/>
    </row>
    <row r="29" spans="2:12" ht="13">
      <c r="B29" s="477"/>
      <c r="C29" s="478"/>
      <c r="D29" s="478"/>
      <c r="E29" s="478"/>
      <c r="F29" s="478"/>
      <c r="G29" s="478"/>
      <c r="H29" s="478"/>
      <c r="I29" s="479"/>
      <c r="J29" s="483"/>
      <c r="K29" s="484"/>
      <c r="L29" s="485"/>
    </row>
    <row r="30" spans="2:12" ht="13">
      <c r="B30" s="477"/>
      <c r="C30" s="478"/>
      <c r="D30" s="478"/>
      <c r="E30" s="478"/>
      <c r="F30" s="478"/>
      <c r="G30" s="478"/>
      <c r="H30" s="478"/>
      <c r="I30" s="479"/>
      <c r="J30" s="483"/>
      <c r="K30" s="484"/>
      <c r="L30" s="485"/>
    </row>
    <row r="31" spans="2:12" ht="13">
      <c r="B31" s="477"/>
      <c r="C31" s="478"/>
      <c r="D31" s="478"/>
      <c r="E31" s="478"/>
      <c r="F31" s="478"/>
      <c r="G31" s="478"/>
      <c r="H31" s="478"/>
      <c r="I31" s="479"/>
      <c r="J31" s="483"/>
      <c r="K31" s="484"/>
      <c r="L31" s="485"/>
    </row>
    <row r="32" spans="2:12" ht="24">
      <c r="B32" s="88" t="s">
        <v>5</v>
      </c>
      <c r="C32" s="486" t="s">
        <v>1708</v>
      </c>
      <c r="D32" s="486"/>
      <c r="E32" s="487"/>
      <c r="F32" s="88" t="s">
        <v>6</v>
      </c>
      <c r="G32" s="89" t="s">
        <v>1709</v>
      </c>
      <c r="H32" s="89"/>
      <c r="I32" s="90"/>
      <c r="J32" s="88" t="s">
        <v>7</v>
      </c>
      <c r="K32" s="486" t="s">
        <v>1710</v>
      </c>
      <c r="L32" s="487"/>
    </row>
    <row r="33" spans="2:12" ht="13.5" customHeight="1">
      <c r="B33" s="488" t="s">
        <v>1711</v>
      </c>
      <c r="C33" s="489"/>
      <c r="D33" s="489"/>
      <c r="E33" s="490"/>
      <c r="F33" s="488" t="s">
        <v>1711</v>
      </c>
      <c r="G33" s="489"/>
      <c r="H33" s="489"/>
      <c r="I33" s="114"/>
      <c r="J33" s="488" t="s">
        <v>1711</v>
      </c>
      <c r="K33" s="489"/>
      <c r="L33" s="114"/>
    </row>
    <row r="34" spans="2:12" ht="13.5" customHeight="1">
      <c r="B34" s="491" t="s">
        <v>1712</v>
      </c>
      <c r="C34" s="492"/>
      <c r="D34" s="492"/>
      <c r="E34" s="493"/>
      <c r="F34" s="491" t="s">
        <v>1712</v>
      </c>
      <c r="G34" s="492"/>
      <c r="H34" s="492"/>
      <c r="I34" s="115"/>
      <c r="J34" s="491" t="s">
        <v>1712</v>
      </c>
      <c r="K34" s="492"/>
      <c r="L34" s="115"/>
    </row>
    <row r="35" spans="2:12" ht="13">
      <c r="B35" s="494"/>
      <c r="C35" s="495"/>
      <c r="D35" s="495"/>
      <c r="E35" s="496"/>
      <c r="F35" s="494"/>
      <c r="G35" s="495"/>
      <c r="H35" s="495"/>
      <c r="I35" s="496"/>
      <c r="J35" s="494"/>
      <c r="K35" s="495"/>
      <c r="L35" s="496"/>
    </row>
    <row r="36" spans="2:12" ht="13">
      <c r="B36" s="494"/>
      <c r="C36" s="495"/>
      <c r="D36" s="495"/>
      <c r="E36" s="496"/>
      <c r="F36" s="494"/>
      <c r="G36" s="495"/>
      <c r="H36" s="495"/>
      <c r="I36" s="496"/>
      <c r="J36" s="494"/>
      <c r="K36" s="495"/>
      <c r="L36" s="496"/>
    </row>
    <row r="37" spans="2:12" ht="13">
      <c r="B37" s="494"/>
      <c r="C37" s="495"/>
      <c r="D37" s="495"/>
      <c r="E37" s="496"/>
      <c r="F37" s="494"/>
      <c r="G37" s="495"/>
      <c r="H37" s="495"/>
      <c r="I37" s="496"/>
      <c r="J37" s="494"/>
      <c r="K37" s="495"/>
      <c r="L37" s="496"/>
    </row>
    <row r="38" spans="2:12" ht="13">
      <c r="B38" s="494"/>
      <c r="C38" s="495"/>
      <c r="D38" s="495"/>
      <c r="E38" s="496"/>
      <c r="F38" s="494"/>
      <c r="G38" s="495"/>
      <c r="H38" s="495"/>
      <c r="I38" s="496"/>
      <c r="J38" s="494"/>
      <c r="K38" s="495"/>
      <c r="L38" s="496"/>
    </row>
    <row r="39" spans="2:12" ht="13">
      <c r="B39" s="494"/>
      <c r="C39" s="495"/>
      <c r="D39" s="495"/>
      <c r="E39" s="496"/>
      <c r="F39" s="494"/>
      <c r="G39" s="495"/>
      <c r="H39" s="495"/>
      <c r="I39" s="496"/>
      <c r="J39" s="494"/>
      <c r="K39" s="495"/>
      <c r="L39" s="496"/>
    </row>
    <row r="40" spans="2:12" ht="13">
      <c r="B40" s="494"/>
      <c r="C40" s="495"/>
      <c r="D40" s="495"/>
      <c r="E40" s="496"/>
      <c r="F40" s="494"/>
      <c r="G40" s="495"/>
      <c r="H40" s="495"/>
      <c r="I40" s="496"/>
      <c r="J40" s="494"/>
      <c r="K40" s="495"/>
      <c r="L40" s="496"/>
    </row>
    <row r="41" spans="2:12" ht="13">
      <c r="B41" s="494"/>
      <c r="C41" s="495"/>
      <c r="D41" s="495"/>
      <c r="E41" s="496"/>
      <c r="F41" s="494"/>
      <c r="G41" s="495"/>
      <c r="H41" s="495"/>
      <c r="I41" s="496"/>
      <c r="J41" s="494"/>
      <c r="K41" s="495"/>
      <c r="L41" s="496"/>
    </row>
    <row r="42" spans="2:12" ht="13">
      <c r="B42" s="494"/>
      <c r="C42" s="495"/>
      <c r="D42" s="495"/>
      <c r="E42" s="496"/>
      <c r="F42" s="494"/>
      <c r="G42" s="495"/>
      <c r="H42" s="495"/>
      <c r="I42" s="496"/>
      <c r="J42" s="494"/>
      <c r="K42" s="495"/>
      <c r="L42" s="496"/>
    </row>
    <row r="43" spans="2:12" ht="13">
      <c r="B43" s="494"/>
      <c r="C43" s="495"/>
      <c r="D43" s="495"/>
      <c r="E43" s="496"/>
      <c r="F43" s="494"/>
      <c r="G43" s="495"/>
      <c r="H43" s="495"/>
      <c r="I43" s="496"/>
      <c r="J43" s="494"/>
      <c r="K43" s="495"/>
      <c r="L43" s="496"/>
    </row>
    <row r="44" spans="2:12" ht="13">
      <c r="B44" s="494"/>
      <c r="C44" s="495"/>
      <c r="D44" s="495"/>
      <c r="E44" s="496"/>
      <c r="F44" s="494"/>
      <c r="G44" s="495"/>
      <c r="H44" s="495"/>
      <c r="I44" s="496"/>
      <c r="J44" s="494"/>
      <c r="K44" s="495"/>
      <c r="L44" s="496"/>
    </row>
    <row r="45" spans="2:12" ht="13">
      <c r="B45" s="494"/>
      <c r="C45" s="495"/>
      <c r="D45" s="495"/>
      <c r="E45" s="496"/>
      <c r="F45" s="494"/>
      <c r="G45" s="495"/>
      <c r="H45" s="495"/>
      <c r="I45" s="496"/>
      <c r="J45" s="494"/>
      <c r="K45" s="495"/>
      <c r="L45" s="496"/>
    </row>
    <row r="46" spans="2:12" ht="13">
      <c r="B46" s="494"/>
      <c r="C46" s="495"/>
      <c r="D46" s="495"/>
      <c r="E46" s="496"/>
      <c r="F46" s="494"/>
      <c r="G46" s="495"/>
      <c r="H46" s="495"/>
      <c r="I46" s="496"/>
      <c r="J46" s="494"/>
      <c r="K46" s="495"/>
      <c r="L46" s="496"/>
    </row>
    <row r="47" spans="2:12" ht="13">
      <c r="B47" s="494"/>
      <c r="C47" s="495"/>
      <c r="D47" s="495"/>
      <c r="E47" s="496"/>
      <c r="F47" s="494"/>
      <c r="G47" s="495"/>
      <c r="H47" s="495"/>
      <c r="I47" s="496"/>
      <c r="J47" s="494"/>
      <c r="K47" s="495"/>
      <c r="L47" s="496"/>
    </row>
    <row r="48" spans="2:12" ht="13">
      <c r="B48" s="494"/>
      <c r="C48" s="495"/>
      <c r="D48" s="495"/>
      <c r="E48" s="496"/>
      <c r="F48" s="494"/>
      <c r="G48" s="495"/>
      <c r="H48" s="495"/>
      <c r="I48" s="496"/>
      <c r="J48" s="494"/>
      <c r="K48" s="495"/>
      <c r="L48" s="496"/>
    </row>
    <row r="49" spans="2:12" ht="13">
      <c r="B49" s="494"/>
      <c r="C49" s="495"/>
      <c r="D49" s="495"/>
      <c r="E49" s="496"/>
      <c r="F49" s="494"/>
      <c r="G49" s="495"/>
      <c r="H49" s="495"/>
      <c r="I49" s="496"/>
      <c r="J49" s="494"/>
      <c r="K49" s="495"/>
      <c r="L49" s="496"/>
    </row>
    <row r="50" spans="2:12" ht="13">
      <c r="B50" s="497"/>
      <c r="C50" s="498"/>
      <c r="D50" s="498"/>
      <c r="E50" s="499"/>
      <c r="F50" s="497"/>
      <c r="G50" s="498"/>
      <c r="H50" s="498"/>
      <c r="I50" s="499"/>
      <c r="J50" s="497"/>
      <c r="K50" s="498"/>
      <c r="L50" s="499"/>
    </row>
    <row r="51" spans="2:12" ht="24">
      <c r="B51" s="88" t="s">
        <v>4</v>
      </c>
      <c r="C51" s="486" t="s">
        <v>1713</v>
      </c>
      <c r="D51" s="486"/>
      <c r="E51" s="487"/>
      <c r="F51" s="88" t="s">
        <v>9</v>
      </c>
      <c r="G51" s="89" t="s">
        <v>1714</v>
      </c>
      <c r="H51" s="89"/>
      <c r="I51" s="90"/>
      <c r="J51" s="88" t="s">
        <v>1715</v>
      </c>
      <c r="K51" s="486" t="s">
        <v>1716</v>
      </c>
      <c r="L51" s="487"/>
    </row>
    <row r="52" spans="2:12" ht="13.5" customHeight="1">
      <c r="B52" s="488" t="s">
        <v>1711</v>
      </c>
      <c r="C52" s="489"/>
      <c r="D52" s="489"/>
      <c r="E52" s="490"/>
      <c r="F52" s="488" t="s">
        <v>1711</v>
      </c>
      <c r="G52" s="489"/>
      <c r="H52" s="489"/>
      <c r="I52" s="114"/>
      <c r="J52" s="488" t="s">
        <v>1711</v>
      </c>
      <c r="K52" s="489"/>
      <c r="L52" s="114"/>
    </row>
    <row r="53" spans="2:12" ht="13.5" customHeight="1">
      <c r="B53" s="491" t="s">
        <v>1712</v>
      </c>
      <c r="C53" s="492"/>
      <c r="D53" s="492"/>
      <c r="E53" s="493"/>
      <c r="F53" s="491" t="s">
        <v>1712</v>
      </c>
      <c r="G53" s="492"/>
      <c r="H53" s="492"/>
      <c r="I53" s="115"/>
      <c r="J53" s="491" t="s">
        <v>1712</v>
      </c>
      <c r="K53" s="492"/>
      <c r="L53" s="115"/>
    </row>
    <row r="54" spans="2:12" ht="12.75" customHeight="1">
      <c r="B54" s="119"/>
      <c r="C54" s="120"/>
      <c r="D54" s="120"/>
      <c r="E54" s="121"/>
      <c r="F54" s="119"/>
      <c r="G54" s="120"/>
      <c r="H54" s="120"/>
      <c r="I54" s="121"/>
      <c r="J54" s="119"/>
      <c r="K54" s="120"/>
      <c r="L54" s="121"/>
    </row>
    <row r="55" spans="2:12" ht="12.75" customHeight="1">
      <c r="B55" s="119"/>
      <c r="C55" s="120"/>
      <c r="D55" s="120"/>
      <c r="E55" s="121"/>
      <c r="F55" s="119"/>
      <c r="G55" s="120"/>
      <c r="H55" s="120"/>
      <c r="I55" s="121"/>
      <c r="J55" s="119"/>
      <c r="K55" s="120"/>
      <c r="L55" s="121"/>
    </row>
    <row r="56" spans="2:12" ht="12.75" customHeight="1">
      <c r="B56" s="119"/>
      <c r="C56" s="120"/>
      <c r="D56" s="120"/>
      <c r="E56" s="121"/>
      <c r="F56" s="119"/>
      <c r="G56" s="120"/>
      <c r="H56" s="120"/>
      <c r="I56" s="121"/>
      <c r="J56" s="119"/>
      <c r="K56" s="120"/>
      <c r="L56" s="121"/>
    </row>
    <row r="57" spans="2:12" ht="12.75" customHeight="1">
      <c r="B57" s="119"/>
      <c r="C57" s="120"/>
      <c r="D57" s="120"/>
      <c r="E57" s="121"/>
      <c r="F57" s="119"/>
      <c r="G57" s="120"/>
      <c r="H57" s="120"/>
      <c r="I57" s="121"/>
      <c r="J57" s="119"/>
      <c r="K57" s="120"/>
      <c r="L57" s="121"/>
    </row>
    <row r="58" spans="2:12" ht="12.75" customHeight="1">
      <c r="B58" s="119"/>
      <c r="C58" s="120"/>
      <c r="D58" s="120"/>
      <c r="E58" s="121"/>
      <c r="F58" s="119"/>
      <c r="G58" s="120"/>
      <c r="H58" s="120"/>
      <c r="I58" s="121"/>
      <c r="J58" s="119"/>
      <c r="K58" s="120"/>
      <c r="L58" s="121"/>
    </row>
    <row r="59" spans="2:12" ht="12.75" customHeight="1">
      <c r="B59" s="119"/>
      <c r="C59" s="120"/>
      <c r="D59" s="120"/>
      <c r="E59" s="121"/>
      <c r="F59" s="119"/>
      <c r="G59" s="120"/>
      <c r="H59" s="120"/>
      <c r="I59" s="121"/>
      <c r="J59" s="119"/>
      <c r="K59" s="120"/>
      <c r="L59" s="121"/>
    </row>
    <row r="60" spans="2:12" ht="12.75" customHeight="1">
      <c r="B60" s="119"/>
      <c r="C60" s="120"/>
      <c r="D60" s="120"/>
      <c r="E60" s="121"/>
      <c r="F60" s="119"/>
      <c r="G60" s="120"/>
      <c r="H60" s="120"/>
      <c r="I60" s="121"/>
      <c r="J60" s="119"/>
      <c r="K60" s="120"/>
      <c r="L60" s="121"/>
    </row>
    <row r="61" spans="2:12" ht="12.75" customHeight="1">
      <c r="B61" s="119"/>
      <c r="C61" s="120"/>
      <c r="D61" s="120"/>
      <c r="E61" s="121"/>
      <c r="F61" s="119"/>
      <c r="G61" s="120"/>
      <c r="H61" s="120"/>
      <c r="I61" s="121"/>
      <c r="J61" s="119"/>
      <c r="K61" s="120"/>
      <c r="L61" s="121"/>
    </row>
    <row r="62" spans="2:12" ht="14">
      <c r="B62" s="122"/>
      <c r="C62" s="123"/>
      <c r="D62" s="123"/>
      <c r="E62" s="124"/>
      <c r="F62" s="506"/>
      <c r="G62" s="507"/>
      <c r="H62" s="507"/>
      <c r="I62" s="508"/>
      <c r="J62" s="506"/>
      <c r="K62" s="507"/>
      <c r="L62" s="508"/>
    </row>
    <row r="63" spans="2:12" ht="14">
      <c r="B63" s="122"/>
      <c r="C63" s="123"/>
      <c r="D63" s="123"/>
      <c r="E63" s="124"/>
      <c r="F63" s="506"/>
      <c r="G63" s="507"/>
      <c r="H63" s="507"/>
      <c r="I63" s="508"/>
      <c r="J63" s="506"/>
      <c r="K63" s="507"/>
      <c r="L63" s="508"/>
    </row>
    <row r="64" spans="2:12" ht="14">
      <c r="B64" s="122"/>
      <c r="C64" s="123"/>
      <c r="D64" s="123"/>
      <c r="E64" s="124"/>
      <c r="F64" s="506"/>
      <c r="G64" s="507"/>
      <c r="H64" s="507"/>
      <c r="I64" s="508"/>
      <c r="J64" s="506"/>
      <c r="K64" s="507"/>
      <c r="L64" s="508"/>
    </row>
    <row r="65" spans="1:12" ht="14">
      <c r="B65" s="122"/>
      <c r="C65" s="123"/>
      <c r="D65" s="123"/>
      <c r="E65" s="124"/>
      <c r="F65" s="506"/>
      <c r="G65" s="507"/>
      <c r="H65" s="507"/>
      <c r="I65" s="508"/>
      <c r="J65" s="506"/>
      <c r="K65" s="507"/>
      <c r="L65" s="508"/>
    </row>
    <row r="66" spans="1:12" ht="14">
      <c r="B66" s="122"/>
      <c r="C66" s="123"/>
      <c r="D66" s="123"/>
      <c r="E66" s="124"/>
      <c r="F66" s="506"/>
      <c r="G66" s="507"/>
      <c r="H66" s="507"/>
      <c r="I66" s="508"/>
      <c r="J66" s="506"/>
      <c r="K66" s="507"/>
      <c r="L66" s="508"/>
    </row>
    <row r="67" spans="1:12" ht="14">
      <c r="B67" s="122"/>
      <c r="C67" s="123"/>
      <c r="D67" s="123"/>
      <c r="E67" s="124"/>
      <c r="F67" s="506"/>
      <c r="G67" s="507"/>
      <c r="H67" s="507"/>
      <c r="I67" s="508"/>
      <c r="J67" s="506"/>
      <c r="K67" s="507"/>
      <c r="L67" s="508"/>
    </row>
    <row r="68" spans="1:12" ht="14">
      <c r="B68" s="122"/>
      <c r="C68" s="123"/>
      <c r="D68" s="123"/>
      <c r="E68" s="124"/>
      <c r="F68" s="506"/>
      <c r="G68" s="507"/>
      <c r="H68" s="507"/>
      <c r="I68" s="508"/>
      <c r="J68" s="506"/>
      <c r="K68" s="507"/>
      <c r="L68" s="508"/>
    </row>
    <row r="69" spans="1:12" ht="14">
      <c r="B69" s="122"/>
      <c r="C69" s="123"/>
      <c r="D69" s="123"/>
      <c r="E69" s="124"/>
      <c r="F69" s="506"/>
      <c r="G69" s="507"/>
      <c r="H69" s="507"/>
      <c r="I69" s="508"/>
      <c r="J69" s="506"/>
      <c r="K69" s="507"/>
      <c r="L69" s="508"/>
    </row>
    <row r="70" spans="1:12" ht="14">
      <c r="B70" s="125"/>
      <c r="C70" s="126"/>
      <c r="D70" s="126"/>
      <c r="E70" s="127"/>
      <c r="F70" s="509"/>
      <c r="G70" s="510"/>
      <c r="H70" s="510"/>
      <c r="I70" s="511"/>
      <c r="J70" s="509"/>
      <c r="K70" s="510"/>
      <c r="L70" s="511"/>
    </row>
    <row r="71" spans="1:12" ht="23" customHeight="1">
      <c r="A71" s="91"/>
      <c r="B71" s="500" t="s">
        <v>1717</v>
      </c>
      <c r="C71" s="501"/>
      <c r="D71" s="501"/>
      <c r="E71" s="501"/>
      <c r="F71" s="501"/>
      <c r="G71" s="501"/>
      <c r="H71" s="501"/>
      <c r="I71" s="501"/>
      <c r="J71" s="501"/>
      <c r="K71" s="501"/>
      <c r="L71" s="502"/>
    </row>
    <row r="72" spans="1:12" ht="15" customHeight="1">
      <c r="A72" s="91"/>
      <c r="B72" s="503"/>
      <c r="C72" s="504"/>
      <c r="D72" s="504"/>
      <c r="E72" s="504"/>
      <c r="F72" s="504"/>
      <c r="G72" s="504"/>
      <c r="H72" s="504"/>
      <c r="I72" s="504"/>
      <c r="J72" s="504"/>
      <c r="K72" s="504"/>
      <c r="L72" s="505"/>
    </row>
    <row r="73" spans="1:12" ht="15" customHeight="1">
      <c r="A73" s="91"/>
      <c r="B73" s="503"/>
      <c r="C73" s="504"/>
      <c r="D73" s="504"/>
      <c r="E73" s="504"/>
      <c r="F73" s="504"/>
      <c r="G73" s="504"/>
      <c r="H73" s="504"/>
      <c r="I73" s="504"/>
      <c r="J73" s="504"/>
      <c r="K73" s="504"/>
      <c r="L73" s="505"/>
    </row>
  </sheetData>
  <mergeCells count="35">
    <mergeCell ref="B71:L71"/>
    <mergeCell ref="B72:L73"/>
    <mergeCell ref="B53:C53"/>
    <mergeCell ref="D53:E53"/>
    <mergeCell ref="F53:H53"/>
    <mergeCell ref="J53:K53"/>
    <mergeCell ref="F62:I70"/>
    <mergeCell ref="J62:L70"/>
    <mergeCell ref="C51:E51"/>
    <mergeCell ref="K51:L51"/>
    <mergeCell ref="B52:C52"/>
    <mergeCell ref="D52:E52"/>
    <mergeCell ref="F52:H52"/>
    <mergeCell ref="J52:K52"/>
    <mergeCell ref="B34:C34"/>
    <mergeCell ref="D34:E34"/>
    <mergeCell ref="F34:H34"/>
    <mergeCell ref="J34:K34"/>
    <mergeCell ref="B35:E50"/>
    <mergeCell ref="F35:I50"/>
    <mergeCell ref="J35:L50"/>
    <mergeCell ref="B6:I31"/>
    <mergeCell ref="J6:L31"/>
    <mergeCell ref="C32:E32"/>
    <mergeCell ref="K32:L32"/>
    <mergeCell ref="B33:C33"/>
    <mergeCell ref="D33:E33"/>
    <mergeCell ref="F33:H33"/>
    <mergeCell ref="J33:K33"/>
    <mergeCell ref="B5:L5"/>
    <mergeCell ref="B1:H1"/>
    <mergeCell ref="I1:K1"/>
    <mergeCell ref="C2:L2"/>
    <mergeCell ref="C3:L3"/>
    <mergeCell ref="B4:L4"/>
  </mergeCells>
  <conditionalFormatting sqref="C3">
    <cfRule type="expression" dxfId="1" priority="1">
      <formula>$A$3</formula>
    </cfRule>
  </conditionalFormatting>
  <conditionalFormatting sqref="C2:L2">
    <cfRule type="expression" dxfId="0" priority="2">
      <formula>$A$2</formula>
    </cfRule>
  </conditionalFormatting>
  <printOptions horizontalCentered="1" verticalCentered="1"/>
  <pageMargins left="0.23622047244094491" right="0.23622047244094491" top="0.74803149606299213" bottom="0.74803149606299213" header="0.19685039370078741" footer="0.11811023622047245"/>
  <pageSetup scale="6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Check Box 1">
              <controlPr defaultSize="0" autoFill="0" autoLine="0" autoPict="0" altText="">
                <anchor moveWithCells="1">
                  <from>
                    <xdr:col>1</xdr:col>
                    <xdr:colOff>127000</xdr:colOff>
                    <xdr:row>1</xdr:row>
                    <xdr:rowOff>0</xdr:rowOff>
                  </from>
                  <to>
                    <xdr:col>1</xdr:col>
                    <xdr:colOff>355600</xdr:colOff>
                    <xdr:row>1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Check Box 2">
              <controlPr defaultSize="0" autoFill="0" autoLine="0" autoPict="0" altText="">
                <anchor moveWithCells="1">
                  <from>
                    <xdr:col>1</xdr:col>
                    <xdr:colOff>127000</xdr:colOff>
                    <xdr:row>1</xdr:row>
                    <xdr:rowOff>317500</xdr:rowOff>
                  </from>
                  <to>
                    <xdr:col>1</xdr:col>
                    <xdr:colOff>355600</xdr:colOff>
                    <xdr:row>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6" name="Option Button 3">
              <controlPr defaultSize="0" autoFill="0" autoLine="0" autoPict="0">
                <anchor moveWithCells="1">
                  <from>
                    <xdr:col>4</xdr:col>
                    <xdr:colOff>1168400</xdr:colOff>
                    <xdr:row>3</xdr:row>
                    <xdr:rowOff>50800</xdr:rowOff>
                  </from>
                  <to>
                    <xdr:col>5</xdr:col>
                    <xdr:colOff>406400</xdr:colOff>
                    <xdr:row>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7" name="Option Button 4">
              <controlPr defaultSize="0" autoFill="0" autoLine="0" autoPict="0">
                <anchor moveWithCells="1">
                  <from>
                    <xdr:col>5</xdr:col>
                    <xdr:colOff>368300</xdr:colOff>
                    <xdr:row>3</xdr:row>
                    <xdr:rowOff>50800</xdr:rowOff>
                  </from>
                  <to>
                    <xdr:col>7</xdr:col>
                    <xdr:colOff>177800</xdr:colOff>
                    <xdr:row>3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3" r:id="rId8" name="Option Button 5">
              <controlPr defaultSize="0" autoFill="0" autoLine="0" autoPict="0">
                <anchor moveWithCells="1">
                  <from>
                    <xdr:col>8</xdr:col>
                    <xdr:colOff>444500</xdr:colOff>
                    <xdr:row>3</xdr:row>
                    <xdr:rowOff>63500</xdr:rowOff>
                  </from>
                  <to>
                    <xdr:col>8</xdr:col>
                    <xdr:colOff>2133600</xdr:colOff>
                    <xdr:row>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4" r:id="rId9" name="Option Button 6">
              <controlPr defaultSize="0" autoFill="0" autoLine="0" autoPict="0">
                <anchor moveWithCells="1">
                  <from>
                    <xdr:col>10</xdr:col>
                    <xdr:colOff>63500</xdr:colOff>
                    <xdr:row>3</xdr:row>
                    <xdr:rowOff>63500</xdr:rowOff>
                  </from>
                  <to>
                    <xdr:col>11</xdr:col>
                    <xdr:colOff>292100</xdr:colOff>
                    <xdr:row>3</xdr:row>
                    <xdr:rowOff>279400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DB1B9-13F9-403A-9231-05404C08EA48}">
  <dimension ref="A1:G571"/>
  <sheetViews>
    <sheetView zoomScaleNormal="100" workbookViewId="0">
      <selection sqref="A1:F1"/>
    </sheetView>
  </sheetViews>
  <sheetFormatPr baseColWidth="10" defaultRowHeight="13"/>
  <cols>
    <col min="1" max="1" width="35" bestFit="1" customWidth="1"/>
    <col min="2" max="2" width="61.6640625" bestFit="1" customWidth="1"/>
    <col min="3" max="3" width="34.5" bestFit="1" customWidth="1"/>
    <col min="4" max="4" width="76.5" bestFit="1" customWidth="1"/>
    <col min="5" max="6" width="14.1640625" bestFit="1" customWidth="1"/>
  </cols>
  <sheetData>
    <row r="1" spans="1:6">
      <c r="A1" s="512" t="s">
        <v>1535</v>
      </c>
      <c r="B1" s="512"/>
      <c r="C1" s="512"/>
      <c r="D1" s="512"/>
      <c r="E1" s="512"/>
      <c r="F1" s="512"/>
    </row>
    <row r="2" spans="1:6">
      <c r="A2" s="128" t="s">
        <v>1536</v>
      </c>
      <c r="B2" s="128" t="s">
        <v>1571</v>
      </c>
      <c r="C2" s="128" t="s">
        <v>1194</v>
      </c>
      <c r="D2" s="128" t="s">
        <v>1193</v>
      </c>
      <c r="E2" s="128" t="s">
        <v>784</v>
      </c>
      <c r="F2" s="128" t="s">
        <v>10</v>
      </c>
    </row>
    <row r="3" spans="1:6">
      <c r="A3" t="s">
        <v>1350</v>
      </c>
      <c r="B3" s="130" t="s">
        <v>1385</v>
      </c>
      <c r="C3" t="s">
        <v>1477</v>
      </c>
      <c r="D3" t="str">
        <f t="shared" ref="D3:D78" si="0">CONCATENATE(A3,"_",B3,"_",C3)</f>
        <v>COAT_NEW_MODEL_EXECUTIVE_WHITE</v>
      </c>
      <c r="E3" t="s">
        <v>962</v>
      </c>
      <c r="F3" t="s">
        <v>963</v>
      </c>
    </row>
    <row r="4" spans="1:6">
      <c r="A4" t="s">
        <v>1350</v>
      </c>
      <c r="B4" s="130" t="s">
        <v>1526</v>
      </c>
      <c r="C4" t="s">
        <v>27</v>
      </c>
      <c r="D4" t="str">
        <f t="shared" si="0"/>
        <v>COAT_LONG_SLEEVE_ATENAS_NAVY</v>
      </c>
      <c r="E4" t="s">
        <v>81</v>
      </c>
      <c r="F4" t="s">
        <v>169</v>
      </c>
    </row>
    <row r="5" spans="1:6">
      <c r="A5" t="s">
        <v>1350</v>
      </c>
      <c r="B5" s="130" t="s">
        <v>1541</v>
      </c>
      <c r="C5" t="s">
        <v>1477</v>
      </c>
      <c r="D5" t="str">
        <f t="shared" si="0"/>
        <v>COAT_LONG_SLEEVE_STAIN_RESISTANT_MEDICAL_WHITE</v>
      </c>
      <c r="E5" t="s">
        <v>82</v>
      </c>
      <c r="F5" t="s">
        <v>170</v>
      </c>
    </row>
    <row r="6" spans="1:6">
      <c r="A6" t="s">
        <v>1351</v>
      </c>
      <c r="B6" s="130" t="s">
        <v>1386</v>
      </c>
      <c r="C6" t="s">
        <v>1478</v>
      </c>
      <c r="D6" t="str">
        <f t="shared" si="0"/>
        <v>SHIRT_LONG_SLEEVE_CHESS_PLAID_SKY_BLUE</v>
      </c>
      <c r="E6" t="s">
        <v>1116</v>
      </c>
      <c r="F6" t="s">
        <v>1121</v>
      </c>
    </row>
    <row r="7" spans="1:6">
      <c r="A7" t="s">
        <v>1351</v>
      </c>
      <c r="B7" s="130" t="s">
        <v>1386</v>
      </c>
      <c r="C7" t="s">
        <v>27</v>
      </c>
      <c r="D7" t="str">
        <f t="shared" si="0"/>
        <v>SHIRT_LONG_SLEEVE_CHESS_PLAID_NAVY</v>
      </c>
      <c r="E7" t="s">
        <v>1117</v>
      </c>
      <c r="F7" t="s">
        <v>1119</v>
      </c>
    </row>
    <row r="8" spans="1:6">
      <c r="A8" t="s">
        <v>1351</v>
      </c>
      <c r="B8" s="130" t="s">
        <v>1386</v>
      </c>
      <c r="C8" t="s">
        <v>1479</v>
      </c>
      <c r="D8" t="str">
        <f t="shared" si="0"/>
        <v>SHIRT_LONG_SLEEVE_CHESS_PLAID_BLACK</v>
      </c>
      <c r="E8" t="s">
        <v>1118</v>
      </c>
      <c r="F8" t="s">
        <v>1120</v>
      </c>
    </row>
    <row r="9" spans="1:6">
      <c r="A9" t="s">
        <v>1351</v>
      </c>
      <c r="B9" s="130" t="s">
        <v>1386</v>
      </c>
      <c r="C9" t="s">
        <v>1484</v>
      </c>
      <c r="D9" t="str">
        <f t="shared" si="0"/>
        <v>SHIRT_LONG_SLEEVE_CHESS_PLAID_GREEN</v>
      </c>
      <c r="E9" t="s">
        <v>1857</v>
      </c>
      <c r="F9" t="s">
        <v>1858</v>
      </c>
    </row>
    <row r="10" spans="1:6">
      <c r="A10" t="s">
        <v>1351</v>
      </c>
      <c r="B10" s="130" t="s">
        <v>1387</v>
      </c>
      <c r="C10" t="s">
        <v>1477</v>
      </c>
      <c r="D10" t="str">
        <f t="shared" si="0"/>
        <v>SHIRT_SHORT_SLEEVE_GLORIA_WHITE</v>
      </c>
      <c r="E10" t="s">
        <v>944</v>
      </c>
      <c r="F10" t="s">
        <v>945</v>
      </c>
    </row>
    <row r="11" spans="1:6">
      <c r="A11" t="s">
        <v>1351</v>
      </c>
      <c r="B11" s="130" t="s">
        <v>1542</v>
      </c>
      <c r="C11" t="s">
        <v>1477</v>
      </c>
      <c r="D11" t="str">
        <f t="shared" si="0"/>
        <v>SHIRT_SHORT_SLEEVE_THAI_OXFORD_WHITE</v>
      </c>
      <c r="E11" t="s">
        <v>49</v>
      </c>
      <c r="F11" t="s">
        <v>185</v>
      </c>
    </row>
    <row r="12" spans="1:6">
      <c r="A12" t="s">
        <v>1351</v>
      </c>
      <c r="B12" s="130" t="s">
        <v>1388</v>
      </c>
      <c r="C12" t="s">
        <v>25</v>
      </c>
      <c r="D12" t="str">
        <f t="shared" si="0"/>
        <v>SHIRT_LONG_SLEEVE_THAI_PLAID_BLUE</v>
      </c>
      <c r="E12" t="s">
        <v>44</v>
      </c>
      <c r="F12" t="s">
        <v>181</v>
      </c>
    </row>
    <row r="13" spans="1:6">
      <c r="A13" t="s">
        <v>1351</v>
      </c>
      <c r="B13" s="130" t="s">
        <v>1388</v>
      </c>
      <c r="C13" t="s">
        <v>1480</v>
      </c>
      <c r="D13" t="str">
        <f t="shared" si="0"/>
        <v>SHIRT_LONG_SLEEVE_THAI_PLAID_GRAY</v>
      </c>
      <c r="E13" t="s">
        <v>45</v>
      </c>
      <c r="F13" t="s">
        <v>183</v>
      </c>
    </row>
    <row r="14" spans="1:6">
      <c r="A14" t="s">
        <v>1351</v>
      </c>
      <c r="B14" s="130" t="s">
        <v>1388</v>
      </c>
      <c r="C14" t="s">
        <v>1481</v>
      </c>
      <c r="D14" t="str">
        <f t="shared" si="0"/>
        <v>SHIRT_LONG_SLEEVE_THAI_PLAID_KHAKI</v>
      </c>
      <c r="E14" t="s">
        <v>404</v>
      </c>
      <c r="F14" t="s">
        <v>405</v>
      </c>
    </row>
    <row r="15" spans="1:6">
      <c r="A15" t="s">
        <v>1351</v>
      </c>
      <c r="B15" s="130" t="s">
        <v>1388</v>
      </c>
      <c r="C15" t="s">
        <v>27</v>
      </c>
      <c r="D15" t="str">
        <f t="shared" si="0"/>
        <v>SHIRT_LONG_SLEEVE_THAI_PLAID_NAVY</v>
      </c>
      <c r="E15" t="s">
        <v>46</v>
      </c>
      <c r="F15" t="s">
        <v>182</v>
      </c>
    </row>
    <row r="16" spans="1:6">
      <c r="A16" t="s">
        <v>1351</v>
      </c>
      <c r="B16" s="130" t="s">
        <v>1388</v>
      </c>
      <c r="C16" t="s">
        <v>1482</v>
      </c>
      <c r="D16" t="str">
        <f t="shared" si="0"/>
        <v>SHIRT_LONG_SLEEVE_THAI_PLAID_WINE</v>
      </c>
      <c r="E16" t="s">
        <v>47</v>
      </c>
      <c r="F16" t="s">
        <v>184</v>
      </c>
    </row>
    <row r="17" spans="1:6">
      <c r="A17" t="s">
        <v>1351</v>
      </c>
      <c r="B17" s="130" t="s">
        <v>1543</v>
      </c>
      <c r="C17" t="s">
        <v>25</v>
      </c>
      <c r="D17" t="str">
        <f t="shared" si="0"/>
        <v>SHIRT_LONG_SLEEVE_12.5_OZ_DENIM_BLUE</v>
      </c>
      <c r="E17" t="s">
        <v>108</v>
      </c>
      <c r="F17" t="s">
        <v>180</v>
      </c>
    </row>
    <row r="18" spans="1:6">
      <c r="A18" t="s">
        <v>1351</v>
      </c>
      <c r="B18" s="130" t="s">
        <v>1544</v>
      </c>
      <c r="C18" t="s">
        <v>25</v>
      </c>
      <c r="D18" t="str">
        <f t="shared" si="0"/>
        <v>SHIRT_LONG_SLEEVE_4_OZ_DENIM_BLUE</v>
      </c>
      <c r="E18" t="s">
        <v>48</v>
      </c>
      <c r="F18" t="s">
        <v>178</v>
      </c>
    </row>
    <row r="19" spans="1:6">
      <c r="A19" t="s">
        <v>1351</v>
      </c>
      <c r="B19" s="130" t="s">
        <v>1389</v>
      </c>
      <c r="C19" t="s">
        <v>25</v>
      </c>
      <c r="D19" t="str">
        <f t="shared" si="0"/>
        <v>SHIRT_LONG_SLEEVE_4_OZ_DENIM_NEW_MODEL_BLUE</v>
      </c>
      <c r="E19" t="s">
        <v>952</v>
      </c>
      <c r="F19" t="s">
        <v>953</v>
      </c>
    </row>
    <row r="20" spans="1:6">
      <c r="A20" t="s">
        <v>1351</v>
      </c>
      <c r="B20" s="130" t="s">
        <v>1545</v>
      </c>
      <c r="C20" t="s">
        <v>25</v>
      </c>
      <c r="D20" t="str">
        <f t="shared" si="0"/>
        <v>SHIRT_LONG_SLEEVE_7.5_OZ_DENIM_BLUE</v>
      </c>
      <c r="E20" t="s">
        <v>107</v>
      </c>
      <c r="F20" t="s">
        <v>179</v>
      </c>
    </row>
    <row r="21" spans="1:6">
      <c r="A21" t="s">
        <v>1351</v>
      </c>
      <c r="B21" s="130" t="s">
        <v>1395</v>
      </c>
      <c r="C21" t="s">
        <v>25</v>
      </c>
      <c r="D21" t="str">
        <f t="shared" si="0"/>
        <v>SHIRT_7.5_OZ_DENIM_WITH_DUAL_REFLECTIVE_BLUE</v>
      </c>
      <c r="E21" t="s">
        <v>1344</v>
      </c>
      <c r="F21" t="s">
        <v>1345</v>
      </c>
    </row>
    <row r="22" spans="1:6">
      <c r="A22" t="s">
        <v>1351</v>
      </c>
      <c r="B22" s="130" t="s">
        <v>1390</v>
      </c>
      <c r="C22" t="s">
        <v>1478</v>
      </c>
      <c r="D22" t="str">
        <f t="shared" si="0"/>
        <v>SHIRT_LONG_SLEEVE_THICK_STRIPES_SKY_BLUE</v>
      </c>
      <c r="E22" t="s">
        <v>37</v>
      </c>
      <c r="F22" t="s">
        <v>171</v>
      </c>
    </row>
    <row r="23" spans="1:6">
      <c r="A23" t="s">
        <v>1351</v>
      </c>
      <c r="B23" s="130" t="s">
        <v>1391</v>
      </c>
      <c r="C23" t="s">
        <v>1477</v>
      </c>
      <c r="D23" t="str">
        <f t="shared" si="0"/>
        <v>SHIRT_LONG_SLEEVE_THAI_OXFORD_WHITE</v>
      </c>
      <c r="E23" t="s">
        <v>38</v>
      </c>
      <c r="F23" t="s">
        <v>172</v>
      </c>
    </row>
    <row r="24" spans="1:6">
      <c r="A24" t="s">
        <v>1351</v>
      </c>
      <c r="B24" s="130" t="s">
        <v>1391</v>
      </c>
      <c r="C24" t="s">
        <v>25</v>
      </c>
      <c r="D24" t="str">
        <f t="shared" si="0"/>
        <v>SHIRT_LONG_SLEEVE_THAI_OXFORD_BLUE</v>
      </c>
      <c r="E24" t="s">
        <v>39</v>
      </c>
      <c r="F24" t="s">
        <v>175</v>
      </c>
    </row>
    <row r="25" spans="1:6">
      <c r="A25" t="s">
        <v>1351</v>
      </c>
      <c r="B25" s="130" t="s">
        <v>1391</v>
      </c>
      <c r="C25" t="s">
        <v>1480</v>
      </c>
      <c r="D25" t="str">
        <f t="shared" si="0"/>
        <v>SHIRT_LONG_SLEEVE_THAI_OXFORD_GRAY</v>
      </c>
      <c r="E25" t="s">
        <v>40</v>
      </c>
      <c r="F25" t="s">
        <v>174</v>
      </c>
    </row>
    <row r="26" spans="1:6">
      <c r="A26" t="s">
        <v>1351</v>
      </c>
      <c r="B26" s="130" t="s">
        <v>1391</v>
      </c>
      <c r="C26" t="s">
        <v>27</v>
      </c>
      <c r="D26" t="str">
        <f t="shared" si="0"/>
        <v>SHIRT_LONG_SLEEVE_THAI_OXFORD_NAVY</v>
      </c>
      <c r="E26" t="s">
        <v>41</v>
      </c>
      <c r="F26" t="s">
        <v>173</v>
      </c>
    </row>
    <row r="27" spans="1:6">
      <c r="A27" t="s">
        <v>1351</v>
      </c>
      <c r="B27" s="130" t="s">
        <v>1391</v>
      </c>
      <c r="C27" t="s">
        <v>1479</v>
      </c>
      <c r="D27" t="str">
        <f t="shared" si="0"/>
        <v>SHIRT_LONG_SLEEVE_THAI_OXFORD_BLACK</v>
      </c>
      <c r="E27" t="s">
        <v>453</v>
      </c>
      <c r="F27" t="s">
        <v>454</v>
      </c>
    </row>
    <row r="28" spans="1:6">
      <c r="A28" t="s">
        <v>1351</v>
      </c>
      <c r="B28" s="130" t="s">
        <v>1391</v>
      </c>
      <c r="C28" t="s">
        <v>30</v>
      </c>
      <c r="D28" t="str">
        <f t="shared" si="0"/>
        <v>SHIRT_LONG_SLEEVE_THAI_OXFORD_PURPLE</v>
      </c>
      <c r="E28" t="s">
        <v>42</v>
      </c>
      <c r="F28" t="s">
        <v>177</v>
      </c>
    </row>
    <row r="29" spans="1:6">
      <c r="A29" t="s">
        <v>1351</v>
      </c>
      <c r="B29" s="130" t="s">
        <v>1391</v>
      </c>
      <c r="C29" t="s">
        <v>1483</v>
      </c>
      <c r="D29" t="str">
        <f t="shared" si="0"/>
        <v>SHIRT_LONG_SLEEVE_THAI_OXFORD_RED</v>
      </c>
      <c r="E29" t="s">
        <v>43</v>
      </c>
      <c r="F29" t="s">
        <v>176</v>
      </c>
    </row>
    <row r="30" spans="1:6">
      <c r="A30" t="s">
        <v>1351</v>
      </c>
      <c r="B30" s="130" t="s">
        <v>1391</v>
      </c>
      <c r="C30" t="s">
        <v>1499</v>
      </c>
      <c r="D30" t="str">
        <f t="shared" si="0"/>
        <v>SHIRT_LONG_SLEEVE_THAI_OXFORD_TURQUOISE</v>
      </c>
      <c r="E30" t="s">
        <v>1859</v>
      </c>
      <c r="F30" t="s">
        <v>1860</v>
      </c>
    </row>
    <row r="31" spans="1:6">
      <c r="A31" t="s">
        <v>1351</v>
      </c>
      <c r="B31" s="130" t="s">
        <v>1391</v>
      </c>
      <c r="C31" t="s">
        <v>1484</v>
      </c>
      <c r="D31" t="str">
        <f t="shared" si="0"/>
        <v>SHIRT_LONG_SLEEVE_THAI_OXFORD_GREEN</v>
      </c>
      <c r="E31" t="s">
        <v>1104</v>
      </c>
      <c r="F31" t="s">
        <v>1105</v>
      </c>
    </row>
    <row r="32" spans="1:6">
      <c r="A32" t="s">
        <v>1351</v>
      </c>
      <c r="B32" s="130" t="s">
        <v>1546</v>
      </c>
      <c r="C32" t="s">
        <v>1479</v>
      </c>
      <c r="D32" t="str">
        <f t="shared" si="0"/>
        <v>SHIRT_LONG_SLEEVE_STRETCH_POPELINE_BLACK</v>
      </c>
      <c r="E32" t="s">
        <v>1128</v>
      </c>
      <c r="F32" t="s">
        <v>1129</v>
      </c>
    </row>
    <row r="33" spans="1:6">
      <c r="A33" t="s">
        <v>1351</v>
      </c>
      <c r="B33" s="130" t="s">
        <v>1392</v>
      </c>
      <c r="C33" t="s">
        <v>25</v>
      </c>
      <c r="D33" t="str">
        <f t="shared" si="0"/>
        <v>SHIRT_LONG_SLEEVE_PREMIUM_THAI_STRIPES_BLUE</v>
      </c>
      <c r="E33" t="s">
        <v>457</v>
      </c>
      <c r="F33" t="s">
        <v>458</v>
      </c>
    </row>
    <row r="34" spans="1:6">
      <c r="A34" t="s">
        <v>1351</v>
      </c>
      <c r="B34" s="130" t="s">
        <v>1392</v>
      </c>
      <c r="C34" t="s">
        <v>1478</v>
      </c>
      <c r="D34" t="str">
        <f t="shared" si="0"/>
        <v>SHIRT_LONG_SLEEVE_PREMIUM_THAI_STRIPES_SKY_BLUE</v>
      </c>
      <c r="E34" t="s">
        <v>864</v>
      </c>
      <c r="F34" t="s">
        <v>866</v>
      </c>
    </row>
    <row r="35" spans="1:6">
      <c r="A35" t="s">
        <v>1351</v>
      </c>
      <c r="B35" s="130" t="s">
        <v>1392</v>
      </c>
      <c r="C35" t="s">
        <v>1480</v>
      </c>
      <c r="D35" t="str">
        <f t="shared" si="0"/>
        <v>SHIRT_LONG_SLEEVE_PREMIUM_THAI_STRIPES_GRAY</v>
      </c>
      <c r="E35" t="s">
        <v>1106</v>
      </c>
      <c r="F35" t="s">
        <v>1107</v>
      </c>
    </row>
    <row r="36" spans="1:6">
      <c r="A36" t="s">
        <v>1351</v>
      </c>
      <c r="B36" s="130" t="s">
        <v>1392</v>
      </c>
      <c r="C36" t="s">
        <v>1482</v>
      </c>
      <c r="D36" t="str">
        <f t="shared" si="0"/>
        <v>SHIRT_LONG_SLEEVE_PREMIUM_THAI_STRIPES_WINE</v>
      </c>
      <c r="E36" t="s">
        <v>865</v>
      </c>
      <c r="F36" t="s">
        <v>867</v>
      </c>
    </row>
    <row r="37" spans="1:6">
      <c r="A37" t="s">
        <v>1351</v>
      </c>
      <c r="B37" s="130" t="s">
        <v>1393</v>
      </c>
      <c r="C37" t="s">
        <v>25</v>
      </c>
      <c r="D37" t="str">
        <f t="shared" si="0"/>
        <v>SHIRT_12_OZ_INDUSTRIAL_DENIM_BLUE</v>
      </c>
      <c r="E37" t="s">
        <v>1101</v>
      </c>
      <c r="F37" t="s">
        <v>1103</v>
      </c>
    </row>
    <row r="38" spans="1:6">
      <c r="A38" t="s">
        <v>1351</v>
      </c>
      <c r="B38" s="130" t="s">
        <v>1394</v>
      </c>
      <c r="C38" t="s">
        <v>25</v>
      </c>
      <c r="D38" t="str">
        <f t="shared" si="0"/>
        <v>SHIRT_7.5_OZ_INDUSTRIAL_DENIM_BLUE</v>
      </c>
      <c r="E38" t="s">
        <v>1100</v>
      </c>
      <c r="F38" t="s">
        <v>1102</v>
      </c>
    </row>
    <row r="39" spans="1:6">
      <c r="A39" t="s">
        <v>1351</v>
      </c>
      <c r="B39" s="130" t="s">
        <v>1396</v>
      </c>
      <c r="C39" t="s">
        <v>1478</v>
      </c>
      <c r="D39" t="str">
        <f t="shared" si="0"/>
        <v>SHIRT_THAI_OXFORD_DOUBLE_FUNCTION_SLEEVE_SKY_BLUE</v>
      </c>
      <c r="E39" t="s">
        <v>1198</v>
      </c>
      <c r="F39" t="s">
        <v>1199</v>
      </c>
    </row>
    <row r="40" spans="1:6">
      <c r="A40" t="s">
        <v>1351</v>
      </c>
      <c r="B40" s="130" t="s">
        <v>1396</v>
      </c>
      <c r="C40" t="s">
        <v>1485</v>
      </c>
      <c r="D40" t="str">
        <f t="shared" si="0"/>
        <v>SHIRT_THAI_OXFORD_DOUBLE_FUNCTION_SLEEVE_CARBON_GRAY</v>
      </c>
      <c r="E40" t="s">
        <v>1200</v>
      </c>
      <c r="F40" t="s">
        <v>1201</v>
      </c>
    </row>
    <row r="41" spans="1:6">
      <c r="A41" t="s">
        <v>1351</v>
      </c>
      <c r="B41" s="130" t="s">
        <v>1397</v>
      </c>
      <c r="C41" t="s">
        <v>1477</v>
      </c>
      <c r="D41" t="str">
        <f t="shared" si="0"/>
        <v>SHIRT_LONG_SLEEVE_DF_FISHERMAN_WHITE</v>
      </c>
      <c r="E41" t="s">
        <v>1283</v>
      </c>
      <c r="F41" t="s">
        <v>1284</v>
      </c>
    </row>
    <row r="42" spans="1:6">
      <c r="A42" t="s">
        <v>1351</v>
      </c>
      <c r="B42" s="130" t="s">
        <v>1397</v>
      </c>
      <c r="C42" t="s">
        <v>1480</v>
      </c>
      <c r="D42" t="str">
        <f t="shared" ref="D42" si="1">CONCATENATE(A42,"_",B42,"_",C42)</f>
        <v>SHIRT_LONG_SLEEVE_DF_FISHERMAN_GRAY</v>
      </c>
      <c r="E42" t="s">
        <v>1314</v>
      </c>
      <c r="F42" t="s">
        <v>1315</v>
      </c>
    </row>
    <row r="43" spans="1:6">
      <c r="A43" t="s">
        <v>1351</v>
      </c>
      <c r="B43" s="130" t="s">
        <v>1397</v>
      </c>
      <c r="C43" t="s">
        <v>27</v>
      </c>
      <c r="D43" t="str">
        <f t="shared" si="0"/>
        <v>SHIRT_LONG_SLEEVE_DF_FISHERMAN_NAVY</v>
      </c>
      <c r="E43" t="s">
        <v>1282</v>
      </c>
      <c r="F43" t="s">
        <v>1285</v>
      </c>
    </row>
    <row r="44" spans="1:6">
      <c r="A44" t="s">
        <v>1351</v>
      </c>
      <c r="B44" s="130" t="s">
        <v>1397</v>
      </c>
      <c r="C44" t="s">
        <v>1820</v>
      </c>
      <c r="D44" t="str">
        <f t="shared" si="0"/>
        <v>SHIRT_LONG_SLEEVE_DF_FISHERMAN_OLIVE_GREEN</v>
      </c>
      <c r="E44" t="s">
        <v>1821</v>
      </c>
      <c r="F44" t="s">
        <v>1822</v>
      </c>
    </row>
    <row r="45" spans="1:6">
      <c r="A45" t="s">
        <v>1351</v>
      </c>
      <c r="B45" s="130" t="s">
        <v>1733</v>
      </c>
      <c r="C45" t="s">
        <v>27</v>
      </c>
      <c r="D45" t="str">
        <f t="shared" si="0"/>
        <v>SHIRT_LONG_SLEEVE_ITALIAN_NAVY</v>
      </c>
      <c r="E45" t="s">
        <v>1737</v>
      </c>
      <c r="F45" t="s">
        <v>1738</v>
      </c>
    </row>
    <row r="46" spans="1:6">
      <c r="A46" t="s">
        <v>1351</v>
      </c>
      <c r="B46" s="130" t="s">
        <v>1733</v>
      </c>
      <c r="C46" t="s">
        <v>1479</v>
      </c>
      <c r="D46" t="str">
        <f t="shared" si="0"/>
        <v>SHIRT_LONG_SLEEVE_ITALIAN_BLACK</v>
      </c>
      <c r="E46" t="s">
        <v>1749</v>
      </c>
      <c r="F46" t="s">
        <v>1750</v>
      </c>
    </row>
    <row r="47" spans="1:6">
      <c r="A47" t="s">
        <v>1351</v>
      </c>
      <c r="B47" s="130" t="s">
        <v>1734</v>
      </c>
      <c r="C47" t="s">
        <v>1477</v>
      </c>
      <c r="D47" t="str">
        <f t="shared" si="0"/>
        <v>SHIRT_COLLAR_MAO_WHITE</v>
      </c>
      <c r="E47" t="s">
        <v>1740</v>
      </c>
      <c r="F47" t="s">
        <v>1740</v>
      </c>
    </row>
    <row r="48" spans="1:6">
      <c r="A48" t="s">
        <v>1351</v>
      </c>
      <c r="B48" s="130" t="s">
        <v>1819</v>
      </c>
      <c r="C48" t="s">
        <v>1509</v>
      </c>
      <c r="D48" t="str">
        <f t="shared" si="0"/>
        <v>SHIRT_THAI_OXFORD_SECURITY_WHITE_BLACK</v>
      </c>
      <c r="E48" t="s">
        <v>1823</v>
      </c>
      <c r="F48" t="s">
        <v>1824</v>
      </c>
    </row>
    <row r="49" spans="1:6">
      <c r="A49" t="s">
        <v>1351</v>
      </c>
      <c r="B49" s="130" t="s">
        <v>1854</v>
      </c>
      <c r="C49" t="s">
        <v>1482</v>
      </c>
      <c r="D49" t="str">
        <f t="shared" si="0"/>
        <v>SHIRT_BB_CHECKS_PLAID_WINE</v>
      </c>
      <c r="E49" t="s">
        <v>1861</v>
      </c>
      <c r="F49" t="s">
        <v>1862</v>
      </c>
    </row>
    <row r="50" spans="1:6" ht="16">
      <c r="A50" s="129" t="s">
        <v>1569</v>
      </c>
      <c r="B50" s="131" t="s">
        <v>1398</v>
      </c>
      <c r="C50" t="s">
        <v>1486</v>
      </c>
      <c r="D50" t="str">
        <f t="shared" si="0"/>
        <v>ROUND_NECK_T_SHIRT_SHORT_SLEEVE_AQUA</v>
      </c>
      <c r="E50" t="s">
        <v>1035</v>
      </c>
      <c r="F50" t="s">
        <v>1266</v>
      </c>
    </row>
    <row r="51" spans="1:6" ht="16">
      <c r="A51" s="129" t="s">
        <v>1569</v>
      </c>
      <c r="B51" s="131" t="s">
        <v>1398</v>
      </c>
      <c r="C51" t="s">
        <v>1487</v>
      </c>
      <c r="D51" t="str">
        <f t="shared" si="0"/>
        <v>ROUND_NECK_T_SHIRT_SHORT_SLEEVE_SAND</v>
      </c>
      <c r="E51" t="s">
        <v>344</v>
      </c>
      <c r="F51" t="s">
        <v>315</v>
      </c>
    </row>
    <row r="52" spans="1:6" ht="16">
      <c r="A52" s="129" t="s">
        <v>1569</v>
      </c>
      <c r="B52" s="131" t="s">
        <v>1398</v>
      </c>
      <c r="C52" t="s">
        <v>305</v>
      </c>
      <c r="D52" t="str">
        <f t="shared" si="0"/>
        <v>ROUND_NECK_T_SHIRT_SHORT_SLEEVE_BEIGE</v>
      </c>
      <c r="E52" t="s">
        <v>345</v>
      </c>
      <c r="F52" t="s">
        <v>1267</v>
      </c>
    </row>
    <row r="53" spans="1:6" ht="16">
      <c r="A53" s="129" t="s">
        <v>1569</v>
      </c>
      <c r="B53" s="131" t="s">
        <v>1398</v>
      </c>
      <c r="C53" t="s">
        <v>1477</v>
      </c>
      <c r="D53" t="str">
        <f t="shared" si="0"/>
        <v>ROUND_NECK_T_SHIRT_SHORT_SLEEVE_WHITE</v>
      </c>
      <c r="E53" t="s">
        <v>346</v>
      </c>
      <c r="F53" t="s">
        <v>316</v>
      </c>
    </row>
    <row r="54" spans="1:6" ht="16">
      <c r="A54" s="129" t="s">
        <v>1569</v>
      </c>
      <c r="B54" s="131" t="s">
        <v>1398</v>
      </c>
      <c r="C54" t="s">
        <v>1488</v>
      </c>
      <c r="D54" t="str">
        <f t="shared" si="0"/>
        <v>ROUND_NECK_T_SHIRT_SHORT_SLEEVE_FOREST_GREEN</v>
      </c>
      <c r="E54" t="s">
        <v>1054</v>
      </c>
      <c r="F54" t="s">
        <v>1055</v>
      </c>
    </row>
    <row r="55" spans="1:6" ht="16">
      <c r="A55" s="129" t="s">
        <v>1569</v>
      </c>
      <c r="B55" s="131" t="s">
        <v>1398</v>
      </c>
      <c r="C55" t="s">
        <v>1489</v>
      </c>
      <c r="D55" t="str">
        <f t="shared" si="0"/>
        <v>ROUND_NECK_T_SHIRT_SHORT_SLEEVE_LIGHT_BLUE</v>
      </c>
      <c r="E55" t="s">
        <v>1036</v>
      </c>
      <c r="F55" t="s">
        <v>1037</v>
      </c>
    </row>
    <row r="56" spans="1:6" ht="16">
      <c r="A56" s="129" t="s">
        <v>1569</v>
      </c>
      <c r="B56" s="131" t="s">
        <v>1398</v>
      </c>
      <c r="C56" t="s">
        <v>306</v>
      </c>
      <c r="D56" t="str">
        <f t="shared" si="0"/>
        <v>ROUND_NECK_T_SHIRT_SHORT_SLEEVE_CHOCOLATE</v>
      </c>
      <c r="E56" t="s">
        <v>347</v>
      </c>
      <c r="F56" t="s">
        <v>317</v>
      </c>
    </row>
    <row r="57" spans="1:6" ht="16">
      <c r="A57" s="129" t="s">
        <v>1569</v>
      </c>
      <c r="B57" s="131" t="s">
        <v>1398</v>
      </c>
      <c r="C57" t="s">
        <v>1478</v>
      </c>
      <c r="D57" t="str">
        <f t="shared" si="0"/>
        <v>ROUND_NECK_T_SHIRT_SHORT_SLEEVE_SKY_BLUE</v>
      </c>
      <c r="E57" t="s">
        <v>348</v>
      </c>
      <c r="F57" t="s">
        <v>318</v>
      </c>
    </row>
    <row r="58" spans="1:6" ht="16">
      <c r="A58" s="129" t="s">
        <v>1569</v>
      </c>
      <c r="B58" s="131" t="s">
        <v>1398</v>
      </c>
      <c r="C58" t="s">
        <v>1490</v>
      </c>
      <c r="D58" t="str">
        <f t="shared" si="0"/>
        <v>ROUND_NECK_T_SHIRT_SHORT_SLEEVE_DOLPHIN</v>
      </c>
      <c r="E58" t="s">
        <v>1039</v>
      </c>
      <c r="F58" t="s">
        <v>1038</v>
      </c>
    </row>
    <row r="59" spans="1:6" ht="16">
      <c r="A59" s="129" t="s">
        <v>1569</v>
      </c>
      <c r="B59" s="131" t="s">
        <v>1398</v>
      </c>
      <c r="C59" t="s">
        <v>1491</v>
      </c>
      <c r="D59" t="str">
        <f t="shared" si="0"/>
        <v>ROUND_NECK_T_SHIRT_SHORT_SLEEVE_FUCHSIA</v>
      </c>
      <c r="E59" t="s">
        <v>1040</v>
      </c>
      <c r="F59" t="s">
        <v>1041</v>
      </c>
    </row>
    <row r="60" spans="1:6" ht="16">
      <c r="A60" s="129" t="s">
        <v>1569</v>
      </c>
      <c r="B60" s="131" t="s">
        <v>1398</v>
      </c>
      <c r="C60" t="s">
        <v>1485</v>
      </c>
      <c r="D60" t="str">
        <f t="shared" si="0"/>
        <v>ROUND_NECK_T_SHIRT_SHORT_SLEEVE_CARBON_GRAY</v>
      </c>
      <c r="E60" t="s">
        <v>349</v>
      </c>
      <c r="F60" t="s">
        <v>319</v>
      </c>
    </row>
    <row r="61" spans="1:6" ht="16">
      <c r="A61" s="129" t="s">
        <v>1569</v>
      </c>
      <c r="B61" s="131" t="s">
        <v>1398</v>
      </c>
      <c r="C61" t="s">
        <v>1492</v>
      </c>
      <c r="D61" t="str">
        <f t="shared" si="0"/>
        <v>ROUND_NECK_T_SHIRT_SHORT_SLEEVE_HEATHER_GRAY</v>
      </c>
      <c r="E61" t="s">
        <v>350</v>
      </c>
      <c r="F61" t="s">
        <v>320</v>
      </c>
    </row>
    <row r="62" spans="1:6" ht="16">
      <c r="A62" s="129" t="s">
        <v>1569</v>
      </c>
      <c r="B62" s="131" t="s">
        <v>1398</v>
      </c>
      <c r="C62" t="s">
        <v>1034</v>
      </c>
      <c r="D62" t="str">
        <f t="shared" si="0"/>
        <v>ROUND_NECK_T_SHIRT_SHORT_SLEEVE_JADE</v>
      </c>
      <c r="E62" t="s">
        <v>1053</v>
      </c>
      <c r="F62" t="s">
        <v>1052</v>
      </c>
    </row>
    <row r="63" spans="1:6" ht="16">
      <c r="A63" s="129" t="s">
        <v>1569</v>
      </c>
      <c r="B63" s="131" t="s">
        <v>1398</v>
      </c>
      <c r="C63" t="s">
        <v>1493</v>
      </c>
      <c r="D63" t="str">
        <f t="shared" si="0"/>
        <v>ROUND_NECK_T_SHIRT_SHORT_SLEEVE_BRICK</v>
      </c>
      <c r="E63" t="s">
        <v>1042</v>
      </c>
      <c r="F63" t="s">
        <v>1043</v>
      </c>
    </row>
    <row r="64" spans="1:6" ht="16">
      <c r="A64" s="129" t="s">
        <v>1569</v>
      </c>
      <c r="B64" s="131" t="s">
        <v>1398</v>
      </c>
      <c r="C64" t="s">
        <v>1494</v>
      </c>
      <c r="D64" t="str">
        <f t="shared" si="0"/>
        <v>ROUND_NECK_T_SHIRT_SHORT_SLEEVE_LIME</v>
      </c>
      <c r="E64" t="s">
        <v>1045</v>
      </c>
      <c r="F64" t="s">
        <v>1044</v>
      </c>
    </row>
    <row r="65" spans="1:6" ht="16">
      <c r="A65" s="129" t="s">
        <v>1569</v>
      </c>
      <c r="B65" s="131" t="s">
        <v>1398</v>
      </c>
      <c r="C65" t="s">
        <v>1033</v>
      </c>
      <c r="D65" t="str">
        <f t="shared" si="0"/>
        <v>ROUND_NECK_T_SHIRT_SHORT_SLEEVE_MANGO</v>
      </c>
      <c r="E65" t="s">
        <v>1046</v>
      </c>
      <c r="F65" t="s">
        <v>1047</v>
      </c>
    </row>
    <row r="66" spans="1:6" ht="16">
      <c r="A66" s="129" t="s">
        <v>1569</v>
      </c>
      <c r="B66" s="131" t="s">
        <v>1398</v>
      </c>
      <c r="C66" t="s">
        <v>27</v>
      </c>
      <c r="D66" t="str">
        <f t="shared" si="0"/>
        <v>ROUND_NECK_T_SHIRT_SHORT_SLEEVE_NAVY</v>
      </c>
      <c r="E66" t="s">
        <v>351</v>
      </c>
      <c r="F66" t="s">
        <v>321</v>
      </c>
    </row>
    <row r="67" spans="1:6" ht="16">
      <c r="A67" s="129" t="s">
        <v>1569</v>
      </c>
      <c r="B67" s="131" t="s">
        <v>1398</v>
      </c>
      <c r="C67" t="s">
        <v>30</v>
      </c>
      <c r="D67" t="str">
        <f t="shared" si="0"/>
        <v>ROUND_NECK_T_SHIRT_SHORT_SLEEVE_PURPLE</v>
      </c>
      <c r="E67" t="s">
        <v>352</v>
      </c>
      <c r="F67" t="s">
        <v>322</v>
      </c>
    </row>
    <row r="68" spans="1:6" ht="16">
      <c r="A68" s="129" t="s">
        <v>1569</v>
      </c>
      <c r="B68" s="131" t="s">
        <v>1398</v>
      </c>
      <c r="C68" t="s">
        <v>1495</v>
      </c>
      <c r="D68" t="str">
        <f t="shared" si="0"/>
        <v>ROUND_NECK_T_SHIRT_SHORT_SLEEVE_ORANGE</v>
      </c>
      <c r="E68" t="s">
        <v>353</v>
      </c>
      <c r="F68" t="s">
        <v>323</v>
      </c>
    </row>
    <row r="69" spans="1:6" ht="16">
      <c r="A69" s="129" t="s">
        <v>1569</v>
      </c>
      <c r="B69" s="131" t="s">
        <v>1398</v>
      </c>
      <c r="C69" t="s">
        <v>1479</v>
      </c>
      <c r="D69" t="str">
        <f t="shared" si="0"/>
        <v>ROUND_NECK_T_SHIRT_SHORT_SLEEVE_BLACK</v>
      </c>
      <c r="E69" t="s">
        <v>354</v>
      </c>
      <c r="F69" t="s">
        <v>324</v>
      </c>
    </row>
    <row r="70" spans="1:6" ht="16">
      <c r="A70" s="129" t="s">
        <v>1569</v>
      </c>
      <c r="B70" s="131" t="s">
        <v>1398</v>
      </c>
      <c r="C70" t="s">
        <v>1496</v>
      </c>
      <c r="D70" t="str">
        <f t="shared" si="0"/>
        <v>ROUND_NECK_T_SHIRT_SHORT_SLEEVE_OLIVE</v>
      </c>
      <c r="E70" t="s">
        <v>1049</v>
      </c>
      <c r="F70" t="s">
        <v>1048</v>
      </c>
    </row>
    <row r="71" spans="1:6" ht="16">
      <c r="A71" s="129" t="s">
        <v>1569</v>
      </c>
      <c r="B71" s="131" t="s">
        <v>1398</v>
      </c>
      <c r="C71" t="s">
        <v>1497</v>
      </c>
      <c r="D71" t="str">
        <f t="shared" si="0"/>
        <v>ROUND_NECK_T_SHIRT_SHORT_SLEEVE_SILVER</v>
      </c>
      <c r="E71" t="s">
        <v>1050</v>
      </c>
      <c r="F71" t="s">
        <v>1051</v>
      </c>
    </row>
    <row r="72" spans="1:6" ht="16">
      <c r="A72" s="129" t="s">
        <v>1569</v>
      </c>
      <c r="B72" s="131" t="s">
        <v>1398</v>
      </c>
      <c r="C72" t="s">
        <v>1498</v>
      </c>
      <c r="D72" t="str">
        <f t="shared" si="0"/>
        <v>ROUND_NECK_T_SHIRT_SHORT_SLEEVE_ROYAL_BLUE</v>
      </c>
      <c r="E72" t="s">
        <v>355</v>
      </c>
      <c r="F72" t="s">
        <v>325</v>
      </c>
    </row>
    <row r="73" spans="1:6" ht="16">
      <c r="A73" s="129" t="s">
        <v>1569</v>
      </c>
      <c r="B73" s="131" t="s">
        <v>1398</v>
      </c>
      <c r="C73" t="s">
        <v>1483</v>
      </c>
      <c r="D73" t="str">
        <f t="shared" si="0"/>
        <v>ROUND_NECK_T_SHIRT_SHORT_SLEEVE_RED</v>
      </c>
      <c r="E73" t="s">
        <v>356</v>
      </c>
      <c r="F73" t="s">
        <v>326</v>
      </c>
    </row>
    <row r="74" spans="1:6" ht="16">
      <c r="A74" s="129" t="s">
        <v>1569</v>
      </c>
      <c r="B74" s="131" t="s">
        <v>1398</v>
      </c>
      <c r="C74" t="s">
        <v>1499</v>
      </c>
      <c r="D74" t="str">
        <f t="shared" si="0"/>
        <v>ROUND_NECK_T_SHIRT_SHORT_SLEEVE_TURQUOISE</v>
      </c>
      <c r="E74" t="s">
        <v>357</v>
      </c>
      <c r="F74" t="s">
        <v>327</v>
      </c>
    </row>
    <row r="75" spans="1:6" ht="16">
      <c r="A75" s="129" t="s">
        <v>1569</v>
      </c>
      <c r="B75" s="131" t="s">
        <v>1399</v>
      </c>
      <c r="C75" t="s">
        <v>1486</v>
      </c>
      <c r="D75" t="str">
        <f t="shared" si="0"/>
        <v>ROUND_NECK_T_SHIRT_LONG_SLEEVE_AQUA</v>
      </c>
      <c r="E75" t="s">
        <v>1056</v>
      </c>
      <c r="F75" t="s">
        <v>1268</v>
      </c>
    </row>
    <row r="76" spans="1:6" ht="16">
      <c r="A76" s="129" t="s">
        <v>1569</v>
      </c>
      <c r="B76" s="131" t="s">
        <v>1399</v>
      </c>
      <c r="C76" t="s">
        <v>1487</v>
      </c>
      <c r="D76" t="str">
        <f t="shared" si="0"/>
        <v>ROUND_NECK_T_SHIRT_LONG_SLEEVE_SAND</v>
      </c>
      <c r="E76" t="s">
        <v>1057</v>
      </c>
      <c r="F76" t="s">
        <v>1058</v>
      </c>
    </row>
    <row r="77" spans="1:6" ht="16">
      <c r="A77" s="129" t="s">
        <v>1569</v>
      </c>
      <c r="B77" s="131" t="s">
        <v>1399</v>
      </c>
      <c r="C77" t="s">
        <v>305</v>
      </c>
      <c r="D77" t="str">
        <f t="shared" si="0"/>
        <v>ROUND_NECK_T_SHIRT_LONG_SLEEVE_BEIGE</v>
      </c>
      <c r="E77" t="s">
        <v>1059</v>
      </c>
      <c r="F77" t="s">
        <v>1269</v>
      </c>
    </row>
    <row r="78" spans="1:6" ht="16">
      <c r="A78" s="129" t="s">
        <v>1569</v>
      </c>
      <c r="B78" s="131" t="s">
        <v>1399</v>
      </c>
      <c r="C78" t="s">
        <v>1477</v>
      </c>
      <c r="D78" t="str">
        <f t="shared" si="0"/>
        <v>ROUND_NECK_T_SHIRT_LONG_SLEEVE_WHITE</v>
      </c>
      <c r="E78" t="s">
        <v>338</v>
      </c>
      <c r="F78" t="s">
        <v>309</v>
      </c>
    </row>
    <row r="79" spans="1:6" ht="16">
      <c r="A79" s="129" t="s">
        <v>1569</v>
      </c>
      <c r="B79" s="131" t="s">
        <v>1399</v>
      </c>
      <c r="C79" t="s">
        <v>1488</v>
      </c>
      <c r="D79" t="str">
        <f t="shared" ref="D79:D158" si="2">CONCATENATE(A79,"_",B79,"_",C79)</f>
        <v>ROUND_NECK_T_SHIRT_LONG_SLEEVE_FOREST_GREEN</v>
      </c>
      <c r="E79" t="s">
        <v>1090</v>
      </c>
      <c r="F79" t="s">
        <v>1091</v>
      </c>
    </row>
    <row r="80" spans="1:6" ht="16">
      <c r="A80" s="129" t="s">
        <v>1569</v>
      </c>
      <c r="B80" s="131" t="s">
        <v>1399</v>
      </c>
      <c r="C80" t="s">
        <v>1489</v>
      </c>
      <c r="D80" t="str">
        <f t="shared" si="2"/>
        <v>ROUND_NECK_T_SHIRT_LONG_SLEEVE_LIGHT_BLUE</v>
      </c>
      <c r="E80" t="s">
        <v>1064</v>
      </c>
      <c r="F80" t="s">
        <v>1065</v>
      </c>
    </row>
    <row r="81" spans="1:6" ht="16">
      <c r="A81" s="129" t="s">
        <v>1569</v>
      </c>
      <c r="B81" s="131" t="s">
        <v>1399</v>
      </c>
      <c r="C81" t="s">
        <v>306</v>
      </c>
      <c r="D81" t="str">
        <f t="shared" si="2"/>
        <v>ROUND_NECK_T_SHIRT_LONG_SLEEVE_CHOCOLATE</v>
      </c>
      <c r="E81" t="s">
        <v>1066</v>
      </c>
      <c r="F81" t="s">
        <v>1067</v>
      </c>
    </row>
    <row r="82" spans="1:6" ht="16">
      <c r="A82" s="129" t="s">
        <v>1569</v>
      </c>
      <c r="B82" s="131" t="s">
        <v>1399</v>
      </c>
      <c r="C82" t="s">
        <v>1478</v>
      </c>
      <c r="D82" t="str">
        <f t="shared" si="2"/>
        <v>ROUND_NECK_T_SHIRT_LONG_SLEEVE_SKY_BLUE</v>
      </c>
      <c r="E82" t="s">
        <v>1062</v>
      </c>
      <c r="F82" t="s">
        <v>1063</v>
      </c>
    </row>
    <row r="83" spans="1:6" ht="16">
      <c r="A83" s="129" t="s">
        <v>1569</v>
      </c>
      <c r="B83" s="131" t="s">
        <v>1399</v>
      </c>
      <c r="C83" t="s">
        <v>1490</v>
      </c>
      <c r="D83" t="str">
        <f t="shared" si="2"/>
        <v>ROUND_NECK_T_SHIRT_LONG_SLEEVE_DOLPHIN</v>
      </c>
      <c r="E83" t="s">
        <v>1068</v>
      </c>
      <c r="F83" t="s">
        <v>1069</v>
      </c>
    </row>
    <row r="84" spans="1:6" ht="16">
      <c r="A84" s="129" t="s">
        <v>1569</v>
      </c>
      <c r="B84" s="131" t="s">
        <v>1399</v>
      </c>
      <c r="C84" t="s">
        <v>1491</v>
      </c>
      <c r="D84" t="str">
        <f t="shared" si="2"/>
        <v>ROUND_NECK_T_SHIRT_LONG_SLEEVE_FUCHSIA</v>
      </c>
      <c r="E84" t="s">
        <v>1070</v>
      </c>
      <c r="F84" t="s">
        <v>1071</v>
      </c>
    </row>
    <row r="85" spans="1:6" ht="16">
      <c r="A85" s="129" t="s">
        <v>1569</v>
      </c>
      <c r="B85" s="131" t="s">
        <v>1399</v>
      </c>
      <c r="C85" t="s">
        <v>1485</v>
      </c>
      <c r="D85" t="str">
        <f t="shared" si="2"/>
        <v>ROUND_NECK_T_SHIRT_LONG_SLEEVE_CARBON_GRAY</v>
      </c>
      <c r="E85" t="s">
        <v>1060</v>
      </c>
      <c r="F85" t="s">
        <v>1061</v>
      </c>
    </row>
    <row r="86" spans="1:6" ht="16">
      <c r="A86" s="129" t="s">
        <v>1569</v>
      </c>
      <c r="B86" s="131" t="s">
        <v>1399</v>
      </c>
      <c r="C86" t="s">
        <v>1492</v>
      </c>
      <c r="D86" t="str">
        <f t="shared" si="2"/>
        <v>ROUND_NECK_T_SHIRT_LONG_SLEEVE_HEATHER_GRAY</v>
      </c>
      <c r="E86" t="s">
        <v>339</v>
      </c>
      <c r="F86" t="s">
        <v>310</v>
      </c>
    </row>
    <row r="87" spans="1:6" ht="16">
      <c r="A87" s="129" t="s">
        <v>1569</v>
      </c>
      <c r="B87" s="131" t="s">
        <v>1399</v>
      </c>
      <c r="C87" t="s">
        <v>1034</v>
      </c>
      <c r="D87" t="str">
        <f t="shared" si="2"/>
        <v>ROUND_NECK_T_SHIRT_LONG_SLEEVE_JADE</v>
      </c>
      <c r="E87" t="s">
        <v>1088</v>
      </c>
      <c r="F87" t="s">
        <v>1089</v>
      </c>
    </row>
    <row r="88" spans="1:6" ht="16">
      <c r="A88" s="129" t="s">
        <v>1569</v>
      </c>
      <c r="B88" s="131" t="s">
        <v>1399</v>
      </c>
      <c r="C88" t="s">
        <v>1493</v>
      </c>
      <c r="D88" t="str">
        <f t="shared" si="2"/>
        <v>ROUND_NECK_T_SHIRT_LONG_SLEEVE_BRICK</v>
      </c>
      <c r="E88" t="s">
        <v>1072</v>
      </c>
      <c r="F88" t="s">
        <v>1073</v>
      </c>
    </row>
    <row r="89" spans="1:6" ht="16">
      <c r="A89" s="129" t="s">
        <v>1569</v>
      </c>
      <c r="B89" s="131" t="s">
        <v>1399</v>
      </c>
      <c r="C89" t="s">
        <v>1494</v>
      </c>
      <c r="D89" t="str">
        <f t="shared" si="2"/>
        <v>ROUND_NECK_T_SHIRT_LONG_SLEEVE_LIME</v>
      </c>
      <c r="E89" t="s">
        <v>1074</v>
      </c>
      <c r="F89" t="s">
        <v>1075</v>
      </c>
    </row>
    <row r="90" spans="1:6" ht="16">
      <c r="A90" s="129" t="s">
        <v>1569</v>
      </c>
      <c r="B90" s="131" t="s">
        <v>1399</v>
      </c>
      <c r="C90" t="s">
        <v>1033</v>
      </c>
      <c r="D90" t="str">
        <f t="shared" si="2"/>
        <v>ROUND_NECK_T_SHIRT_LONG_SLEEVE_MANGO</v>
      </c>
      <c r="E90" t="s">
        <v>1076</v>
      </c>
      <c r="F90" t="s">
        <v>1077</v>
      </c>
    </row>
    <row r="91" spans="1:6" ht="16">
      <c r="A91" s="129" t="s">
        <v>1569</v>
      </c>
      <c r="B91" s="131" t="s">
        <v>1399</v>
      </c>
      <c r="C91" t="s">
        <v>27</v>
      </c>
      <c r="D91" t="str">
        <f t="shared" si="2"/>
        <v>ROUND_NECK_T_SHIRT_LONG_SLEEVE_NAVY</v>
      </c>
      <c r="E91" t="s">
        <v>340</v>
      </c>
      <c r="F91" t="s">
        <v>311</v>
      </c>
    </row>
    <row r="92" spans="1:6" ht="16">
      <c r="A92" s="129" t="s">
        <v>1569</v>
      </c>
      <c r="B92" s="131" t="s">
        <v>1399</v>
      </c>
      <c r="C92" t="s">
        <v>30</v>
      </c>
      <c r="D92" t="str">
        <f t="shared" si="2"/>
        <v>ROUND_NECK_T_SHIRT_LONG_SLEEVE_PURPLE</v>
      </c>
      <c r="E92" t="s">
        <v>1078</v>
      </c>
      <c r="F92" t="s">
        <v>1079</v>
      </c>
    </row>
    <row r="93" spans="1:6" ht="16">
      <c r="A93" s="129" t="s">
        <v>1569</v>
      </c>
      <c r="B93" s="131" t="s">
        <v>1399</v>
      </c>
      <c r="C93" t="s">
        <v>1495</v>
      </c>
      <c r="D93" t="str">
        <f t="shared" si="2"/>
        <v>ROUND_NECK_T_SHIRT_LONG_SLEEVE_ORANGE</v>
      </c>
      <c r="E93" t="s">
        <v>1080</v>
      </c>
      <c r="F93" t="s">
        <v>1081</v>
      </c>
    </row>
    <row r="94" spans="1:6" ht="16">
      <c r="A94" s="129" t="s">
        <v>1569</v>
      </c>
      <c r="B94" s="131" t="s">
        <v>1399</v>
      </c>
      <c r="C94" t="s">
        <v>1479</v>
      </c>
      <c r="D94" t="str">
        <f t="shared" si="2"/>
        <v>ROUND_NECK_T_SHIRT_LONG_SLEEVE_BLACK</v>
      </c>
      <c r="E94" t="s">
        <v>341</v>
      </c>
      <c r="F94" t="s">
        <v>312</v>
      </c>
    </row>
    <row r="95" spans="1:6" ht="16">
      <c r="A95" s="129" t="s">
        <v>1569</v>
      </c>
      <c r="B95" s="131" t="s">
        <v>1399</v>
      </c>
      <c r="C95" t="s">
        <v>1496</v>
      </c>
      <c r="D95" t="str">
        <f t="shared" si="2"/>
        <v>ROUND_NECK_T_SHIRT_LONG_SLEEVE_OLIVE</v>
      </c>
      <c r="E95" t="s">
        <v>1082</v>
      </c>
      <c r="F95" t="s">
        <v>1083</v>
      </c>
    </row>
    <row r="96" spans="1:6" ht="16">
      <c r="A96" s="129" t="s">
        <v>1569</v>
      </c>
      <c r="B96" s="131" t="s">
        <v>1399</v>
      </c>
      <c r="C96" t="s">
        <v>1497</v>
      </c>
      <c r="D96" t="str">
        <f t="shared" si="2"/>
        <v>ROUND_NECK_T_SHIRT_LONG_SLEEVE_SILVER</v>
      </c>
      <c r="E96" t="s">
        <v>1084</v>
      </c>
      <c r="F96" t="s">
        <v>1085</v>
      </c>
    </row>
    <row r="97" spans="1:6" ht="16">
      <c r="A97" s="129" t="s">
        <v>1569</v>
      </c>
      <c r="B97" s="131" t="s">
        <v>1399</v>
      </c>
      <c r="C97" t="s">
        <v>1498</v>
      </c>
      <c r="D97" t="str">
        <f t="shared" si="2"/>
        <v>ROUND_NECK_T_SHIRT_LONG_SLEEVE_ROYAL_BLUE</v>
      </c>
      <c r="E97" t="s">
        <v>342</v>
      </c>
      <c r="F97" t="s">
        <v>313</v>
      </c>
    </row>
    <row r="98" spans="1:6" ht="16">
      <c r="A98" s="129" t="s">
        <v>1569</v>
      </c>
      <c r="B98" s="131" t="s">
        <v>1399</v>
      </c>
      <c r="C98" t="s">
        <v>1483</v>
      </c>
      <c r="D98" t="str">
        <f t="shared" si="2"/>
        <v>ROUND_NECK_T_SHIRT_LONG_SLEEVE_RED</v>
      </c>
      <c r="E98" t="s">
        <v>343</v>
      </c>
      <c r="F98" t="s">
        <v>314</v>
      </c>
    </row>
    <row r="99" spans="1:6" ht="16">
      <c r="A99" s="129" t="s">
        <v>1569</v>
      </c>
      <c r="B99" s="131" t="s">
        <v>1399</v>
      </c>
      <c r="C99" t="s">
        <v>1499</v>
      </c>
      <c r="D99" t="str">
        <f t="shared" si="2"/>
        <v>ROUND_NECK_T_SHIRT_LONG_SLEEVE_TURQUOISE</v>
      </c>
      <c r="E99" t="s">
        <v>1086</v>
      </c>
      <c r="F99" t="s">
        <v>1087</v>
      </c>
    </row>
    <row r="100" spans="1:6" ht="16">
      <c r="A100" s="129" t="s">
        <v>1569</v>
      </c>
      <c r="B100" s="131" t="s">
        <v>1400</v>
      </c>
      <c r="C100" t="s">
        <v>1492</v>
      </c>
      <c r="D100" t="str">
        <f t="shared" si="2"/>
        <v>ROUND_NECK_T_SHIRT_SHORT_SLEEVE_RECYCLED_HEATHER_GRAY</v>
      </c>
      <c r="E100" t="s">
        <v>1163</v>
      </c>
      <c r="F100" t="s">
        <v>1164</v>
      </c>
    </row>
    <row r="101" spans="1:6" ht="16">
      <c r="A101" s="129" t="s">
        <v>1569</v>
      </c>
      <c r="B101" s="131" t="s">
        <v>1400</v>
      </c>
      <c r="C101" t="s">
        <v>27</v>
      </c>
      <c r="D101" t="str">
        <f t="shared" si="2"/>
        <v>ROUND_NECK_T_SHIRT_SHORT_SLEEVE_RECYCLED_NAVY</v>
      </c>
      <c r="E101" t="s">
        <v>1165</v>
      </c>
      <c r="F101" t="s">
        <v>1166</v>
      </c>
    </row>
    <row r="102" spans="1:6" ht="16">
      <c r="A102" s="129" t="s">
        <v>1569</v>
      </c>
      <c r="B102" s="131" t="s">
        <v>1400</v>
      </c>
      <c r="C102" t="s">
        <v>1479</v>
      </c>
      <c r="D102" t="str">
        <f t="shared" si="2"/>
        <v>ROUND_NECK_T_SHIRT_SHORT_SLEEVE_RECYCLED_BLACK</v>
      </c>
      <c r="E102" t="s">
        <v>1167</v>
      </c>
      <c r="F102" t="s">
        <v>1168</v>
      </c>
    </row>
    <row r="103" spans="1:6" ht="16">
      <c r="A103" s="129" t="s">
        <v>1569</v>
      </c>
      <c r="B103" s="131" t="s">
        <v>1401</v>
      </c>
      <c r="C103" t="s">
        <v>1492</v>
      </c>
      <c r="D103" t="str">
        <f t="shared" si="2"/>
        <v>ROUND_NECK_T_SHIRT_LONG_SLEEVE_RECYCLED_HEATHER_GRAY</v>
      </c>
      <c r="E103" t="s">
        <v>1169</v>
      </c>
      <c r="F103" t="s">
        <v>1170</v>
      </c>
    </row>
    <row r="104" spans="1:6" ht="16">
      <c r="A104" s="129" t="s">
        <v>1569</v>
      </c>
      <c r="B104" s="131" t="s">
        <v>1401</v>
      </c>
      <c r="C104" t="s">
        <v>27</v>
      </c>
      <c r="D104" t="str">
        <f t="shared" si="2"/>
        <v>ROUND_NECK_T_SHIRT_LONG_SLEEVE_RECYCLED_NAVY</v>
      </c>
      <c r="E104" t="s">
        <v>1171</v>
      </c>
      <c r="F104" t="s">
        <v>1172</v>
      </c>
    </row>
    <row r="105" spans="1:6" ht="16">
      <c r="A105" s="129" t="s">
        <v>1569</v>
      </c>
      <c r="B105" s="131" t="s">
        <v>1401</v>
      </c>
      <c r="C105" t="s">
        <v>1479</v>
      </c>
      <c r="D105" t="str">
        <f t="shared" si="2"/>
        <v>ROUND_NECK_T_SHIRT_LONG_SLEEVE_RECYCLED_BLACK</v>
      </c>
      <c r="E105" t="s">
        <v>1173</v>
      </c>
      <c r="F105" t="s">
        <v>1174</v>
      </c>
    </row>
    <row r="106" spans="1:6" ht="16">
      <c r="A106" s="129" t="s">
        <v>1569</v>
      </c>
      <c r="B106" s="131" t="s">
        <v>1798</v>
      </c>
      <c r="C106" t="s">
        <v>1477</v>
      </c>
      <c r="D106" t="str">
        <f t="shared" si="2"/>
        <v>ROUND_NECK_T_SHIRT_STRECH_ICE_COOL_TECH_M_C_WHITE</v>
      </c>
      <c r="E106" t="s">
        <v>1800</v>
      </c>
      <c r="F106" t="s">
        <v>1801</v>
      </c>
    </row>
    <row r="107" spans="1:6" ht="16">
      <c r="A107" s="129" t="s">
        <v>1569</v>
      </c>
      <c r="B107" s="131" t="s">
        <v>1798</v>
      </c>
      <c r="C107" t="s">
        <v>1816</v>
      </c>
      <c r="D107" t="str">
        <f t="shared" si="2"/>
        <v>ROUND_NECK_T_SHIRT_STRECH_ICE_COOL_TECH_M_C_GRAY_OXFORD</v>
      </c>
      <c r="E107" t="s">
        <v>1802</v>
      </c>
      <c r="F107" t="s">
        <v>1803</v>
      </c>
    </row>
    <row r="108" spans="1:6" ht="16">
      <c r="A108" s="129" t="s">
        <v>1569</v>
      </c>
      <c r="B108" s="131" t="s">
        <v>1798</v>
      </c>
      <c r="C108" t="s">
        <v>27</v>
      </c>
      <c r="D108" t="str">
        <f t="shared" si="2"/>
        <v>ROUND_NECK_T_SHIRT_STRECH_ICE_COOL_TECH_M_C_NAVY</v>
      </c>
      <c r="E108" t="s">
        <v>1804</v>
      </c>
      <c r="F108" t="s">
        <v>1805</v>
      </c>
    </row>
    <row r="109" spans="1:6" ht="16">
      <c r="A109" s="129" t="s">
        <v>1569</v>
      </c>
      <c r="B109" s="131" t="s">
        <v>1798</v>
      </c>
      <c r="C109" t="s">
        <v>1479</v>
      </c>
      <c r="D109" t="str">
        <f t="shared" si="2"/>
        <v>ROUND_NECK_T_SHIRT_STRECH_ICE_COOL_TECH_M_C_BLACK</v>
      </c>
      <c r="E109" t="s">
        <v>1806</v>
      </c>
      <c r="F109" t="s">
        <v>1807</v>
      </c>
    </row>
    <row r="110" spans="1:6" ht="16">
      <c r="A110" s="129" t="s">
        <v>1569</v>
      </c>
      <c r="B110" s="131" t="s">
        <v>1798</v>
      </c>
      <c r="C110" t="s">
        <v>1483</v>
      </c>
      <c r="D110" t="str">
        <f t="shared" si="2"/>
        <v>ROUND_NECK_T_SHIRT_STRECH_ICE_COOL_TECH_M_C_RED</v>
      </c>
      <c r="E110" t="s">
        <v>1825</v>
      </c>
      <c r="F110" t="s">
        <v>1826</v>
      </c>
    </row>
    <row r="111" spans="1:6" ht="16">
      <c r="A111" s="129" t="s">
        <v>1569</v>
      </c>
      <c r="B111" s="131" t="s">
        <v>1799</v>
      </c>
      <c r="C111" t="s">
        <v>1477</v>
      </c>
      <c r="D111" t="str">
        <f t="shared" si="2"/>
        <v>ROUND_NECK_T_SHIRT_STRECH_ICE_COOL_TECH_M_L_WHITE</v>
      </c>
      <c r="E111" t="s">
        <v>1808</v>
      </c>
      <c r="F111" t="s">
        <v>1809</v>
      </c>
    </row>
    <row r="112" spans="1:6" ht="16">
      <c r="A112" s="129" t="s">
        <v>1569</v>
      </c>
      <c r="B112" s="131" t="s">
        <v>1799</v>
      </c>
      <c r="C112" t="s">
        <v>1816</v>
      </c>
      <c r="D112" t="str">
        <f t="shared" si="2"/>
        <v>ROUND_NECK_T_SHIRT_STRECH_ICE_COOL_TECH_M_L_GRAY_OXFORD</v>
      </c>
      <c r="E112" t="s">
        <v>1810</v>
      </c>
      <c r="F112" t="s">
        <v>1811</v>
      </c>
    </row>
    <row r="113" spans="1:6" ht="16">
      <c r="A113" s="129" t="s">
        <v>1569</v>
      </c>
      <c r="B113" s="131" t="s">
        <v>1799</v>
      </c>
      <c r="C113" t="s">
        <v>27</v>
      </c>
      <c r="D113" t="str">
        <f t="shared" si="2"/>
        <v>ROUND_NECK_T_SHIRT_STRECH_ICE_COOL_TECH_M_L_NAVY</v>
      </c>
      <c r="E113" t="s">
        <v>1812</v>
      </c>
      <c r="F113" t="s">
        <v>1813</v>
      </c>
    </row>
    <row r="114" spans="1:6" ht="16">
      <c r="A114" s="129" t="s">
        <v>1569</v>
      </c>
      <c r="B114" s="131" t="s">
        <v>1799</v>
      </c>
      <c r="C114" t="s">
        <v>1479</v>
      </c>
      <c r="D114" t="str">
        <f t="shared" si="2"/>
        <v>ROUND_NECK_T_SHIRT_STRECH_ICE_COOL_TECH_M_L_BLACK</v>
      </c>
      <c r="E114" t="s">
        <v>1814</v>
      </c>
      <c r="F114" t="s">
        <v>1815</v>
      </c>
    </row>
    <row r="115" spans="1:6" ht="16">
      <c r="A115" s="129" t="s">
        <v>1729</v>
      </c>
      <c r="B115" s="131" t="s">
        <v>1402</v>
      </c>
      <c r="C115" t="s">
        <v>1500</v>
      </c>
      <c r="D115" t="str">
        <f t="shared" si="2"/>
        <v>INDUSTRIAL_SHIRT_HIGH_VISIBILITY_WITH_REFLECTIVE_NEON_YELLOW</v>
      </c>
      <c r="E115" t="s">
        <v>883</v>
      </c>
      <c r="F115" t="s">
        <v>884</v>
      </c>
    </row>
    <row r="116" spans="1:6" ht="16">
      <c r="A116" s="129" t="s">
        <v>1729</v>
      </c>
      <c r="B116" s="131" t="s">
        <v>1403</v>
      </c>
      <c r="C116" t="s">
        <v>27</v>
      </c>
      <c r="D116" t="str">
        <f t="shared" si="2"/>
        <v>INDUSTRIAL_SHIRT_SHORT_SLEEVE_CIRCUIT_NAVY</v>
      </c>
      <c r="E116" t="s">
        <v>74</v>
      </c>
      <c r="F116" t="s">
        <v>189</v>
      </c>
    </row>
    <row r="117" spans="1:6" ht="16">
      <c r="A117" s="129" t="s">
        <v>1729</v>
      </c>
      <c r="B117" s="131" t="s">
        <v>1404</v>
      </c>
      <c r="C117" t="s">
        <v>1479</v>
      </c>
      <c r="D117" t="str">
        <f t="shared" si="2"/>
        <v>INDUSTRIAL_SHIRT_SHORT_SLEEVE_FLEXIBLE_RIPSTOP_BLACK</v>
      </c>
      <c r="E117" t="s">
        <v>840</v>
      </c>
      <c r="F117" t="s">
        <v>841</v>
      </c>
    </row>
    <row r="118" spans="1:6" ht="16">
      <c r="A118" s="129" t="s">
        <v>1729</v>
      </c>
      <c r="B118" s="131" t="s">
        <v>1405</v>
      </c>
      <c r="C118" t="s">
        <v>1501</v>
      </c>
      <c r="D118" t="str">
        <f t="shared" si="2"/>
        <v>INDUSTRIAL_SHIRT_SHORT_SLEEVE_FORMULA_1_NAVY/ROYAL_BLUE</v>
      </c>
      <c r="E118" t="s">
        <v>1007</v>
      </c>
      <c r="F118" t="s">
        <v>1008</v>
      </c>
    </row>
    <row r="119" spans="1:6" ht="16">
      <c r="A119" s="129" t="s">
        <v>1729</v>
      </c>
      <c r="B119" s="131" t="s">
        <v>1405</v>
      </c>
      <c r="C119" t="s">
        <v>1502</v>
      </c>
      <c r="D119" t="str">
        <f t="shared" si="2"/>
        <v>INDUSTRIAL_SHIRT_SHORT_SLEEVE_FORMULA_1_RED/WHITE</v>
      </c>
      <c r="E119" t="s">
        <v>76</v>
      </c>
      <c r="F119" t="s">
        <v>191</v>
      </c>
    </row>
    <row r="120" spans="1:6" ht="16">
      <c r="A120" s="129" t="s">
        <v>1729</v>
      </c>
      <c r="B120" s="131" t="s">
        <v>1573</v>
      </c>
      <c r="C120" t="s">
        <v>1503</v>
      </c>
      <c r="D120" t="str">
        <f t="shared" si="2"/>
        <v>INDUSTRIAL_SHIRT_SHORT_SLEEVE_TALLER_MODEL_OXFORD_GRAY</v>
      </c>
      <c r="E120" t="s">
        <v>449</v>
      </c>
      <c r="F120" t="s">
        <v>450</v>
      </c>
    </row>
    <row r="121" spans="1:6" ht="16">
      <c r="A121" s="129" t="s">
        <v>1729</v>
      </c>
      <c r="B121" s="131" t="s">
        <v>1406</v>
      </c>
      <c r="C121" t="s">
        <v>1477</v>
      </c>
      <c r="D121" t="str">
        <f t="shared" si="2"/>
        <v>INDUSTRIAL_SHIRT_SHORT_SLEEVE_SECURITY_WHITE</v>
      </c>
      <c r="E121" t="s">
        <v>75</v>
      </c>
      <c r="F121" t="s">
        <v>190</v>
      </c>
    </row>
    <row r="122" spans="1:6" ht="16">
      <c r="A122" s="129" t="s">
        <v>1729</v>
      </c>
      <c r="B122" s="131" t="s">
        <v>1407</v>
      </c>
      <c r="C122" t="s">
        <v>1481</v>
      </c>
      <c r="D122" t="str">
        <f t="shared" si="2"/>
        <v>INDUSTRIAL_SHIRT_LONG_SLEEVE_GRUPO_MEXICO_KHAKI</v>
      </c>
      <c r="E122" t="s">
        <v>72</v>
      </c>
      <c r="F122" t="s">
        <v>186</v>
      </c>
    </row>
    <row r="123" spans="1:6" ht="16">
      <c r="A123" s="129" t="s">
        <v>1729</v>
      </c>
      <c r="B123" s="131" t="s">
        <v>1407</v>
      </c>
      <c r="C123" t="s">
        <v>1503</v>
      </c>
      <c r="D123" t="str">
        <f t="shared" si="2"/>
        <v>INDUSTRIAL_SHIRT_LONG_SLEEVE_GRUPO_MEXICO_OXFORD_GRAY</v>
      </c>
      <c r="E123" t="s">
        <v>1202</v>
      </c>
      <c r="F123" t="s">
        <v>1203</v>
      </c>
    </row>
    <row r="124" spans="1:6" ht="16">
      <c r="A124" s="129" t="s">
        <v>1729</v>
      </c>
      <c r="B124" s="131" t="s">
        <v>1407</v>
      </c>
      <c r="C124" t="s">
        <v>27</v>
      </c>
      <c r="D124" t="str">
        <f t="shared" si="2"/>
        <v>INDUSTRIAL_SHIRT_LONG_SLEEVE_GRUPO_MEXICO_NAVY</v>
      </c>
      <c r="E124" t="s">
        <v>73</v>
      </c>
      <c r="F124" t="s">
        <v>187</v>
      </c>
    </row>
    <row r="125" spans="1:6" ht="16">
      <c r="A125" s="129" t="s">
        <v>1729</v>
      </c>
      <c r="B125" s="131" t="s">
        <v>1325</v>
      </c>
      <c r="C125" t="s">
        <v>1477</v>
      </c>
      <c r="D125" t="str">
        <f t="shared" si="2"/>
        <v>INDUSTRIAL_SHIRT_ESCUDERIA_WHITE</v>
      </c>
      <c r="E125" t="s">
        <v>1326</v>
      </c>
      <c r="F125" t="s">
        <v>1329</v>
      </c>
    </row>
    <row r="126" spans="1:6" ht="16">
      <c r="A126" s="129" t="s">
        <v>1729</v>
      </c>
      <c r="B126" s="131" t="s">
        <v>1325</v>
      </c>
      <c r="C126" t="s">
        <v>1503</v>
      </c>
      <c r="D126" t="str">
        <f t="shared" ref="D126:D127" si="3">CONCATENATE(A126,"_",B126,"_",C126)</f>
        <v>INDUSTRIAL_SHIRT_ESCUDERIA_OXFORD_GRAY</v>
      </c>
      <c r="E126" t="s">
        <v>1328</v>
      </c>
      <c r="F126" t="s">
        <v>1330</v>
      </c>
    </row>
    <row r="127" spans="1:6" ht="16">
      <c r="A127" s="129" t="s">
        <v>1729</v>
      </c>
      <c r="B127" s="131" t="s">
        <v>1325</v>
      </c>
      <c r="C127" t="s">
        <v>27</v>
      </c>
      <c r="D127" t="str">
        <f t="shared" si="3"/>
        <v>INDUSTRIAL_SHIRT_ESCUDERIA_NAVY</v>
      </c>
      <c r="E127" t="s">
        <v>1327</v>
      </c>
      <c r="F127" t="s">
        <v>1331</v>
      </c>
    </row>
    <row r="128" spans="1:6" ht="16">
      <c r="A128" s="129" t="s">
        <v>1729</v>
      </c>
      <c r="B128" s="131" t="s">
        <v>1562</v>
      </c>
      <c r="C128" t="s">
        <v>27</v>
      </c>
      <c r="D128" t="str">
        <f t="shared" si="2"/>
        <v>INDUSTRIAL_SHIRT_LONG_SLEEVE_INDUSTRIAL_GRUPO_MEXICO_FLAME_RESISTANT_FABRIC_NAVY</v>
      </c>
      <c r="E128" t="s">
        <v>85</v>
      </c>
      <c r="F128" t="s">
        <v>188</v>
      </c>
    </row>
    <row r="129" spans="1:6" ht="16">
      <c r="A129" s="129" t="s">
        <v>1531</v>
      </c>
      <c r="B129" s="131" t="s">
        <v>1547</v>
      </c>
      <c r="C129" t="s">
        <v>1504</v>
      </c>
      <c r="D129" t="str">
        <f t="shared" si="2"/>
        <v>SHIELD_PREMIUM_FACE_PROTECTION_TRANSPARENT</v>
      </c>
      <c r="E129" t="s">
        <v>514</v>
      </c>
      <c r="F129" t="s">
        <v>516</v>
      </c>
    </row>
    <row r="130" spans="1:6" ht="16">
      <c r="A130" s="129" t="s">
        <v>1355</v>
      </c>
      <c r="B130" s="131" t="s">
        <v>26</v>
      </c>
      <c r="C130" t="s">
        <v>27</v>
      </c>
      <c r="D130" t="str">
        <f t="shared" si="2"/>
        <v>JACKET_ATENAS_NAVY</v>
      </c>
      <c r="E130" t="s">
        <v>88</v>
      </c>
      <c r="F130" t="s">
        <v>225</v>
      </c>
    </row>
    <row r="131" spans="1:6" ht="16">
      <c r="A131" s="129" t="s">
        <v>1353</v>
      </c>
      <c r="B131" s="131" t="s">
        <v>1408</v>
      </c>
      <c r="C131" t="s">
        <v>1505</v>
      </c>
      <c r="D131" t="str">
        <f t="shared" si="2"/>
        <v>HELMET_HARD_HAT_WITH_RATCHET_YELLOW</v>
      </c>
      <c r="E131" t="s">
        <v>594</v>
      </c>
      <c r="F131" t="s">
        <v>595</v>
      </c>
    </row>
    <row r="132" spans="1:6" ht="16">
      <c r="A132" s="129" t="s">
        <v>1353</v>
      </c>
      <c r="B132" s="131" t="s">
        <v>1408</v>
      </c>
      <c r="C132" t="s">
        <v>1477</v>
      </c>
      <c r="D132" t="str">
        <f t="shared" si="2"/>
        <v>HELMET_HARD_HAT_WITH_RATCHET_WHITE</v>
      </c>
      <c r="E132" t="s">
        <v>596</v>
      </c>
      <c r="F132" t="s">
        <v>597</v>
      </c>
    </row>
    <row r="133" spans="1:6" ht="16">
      <c r="A133" s="129" t="s">
        <v>1353</v>
      </c>
      <c r="B133" s="131" t="s">
        <v>1408</v>
      </c>
      <c r="C133" t="s">
        <v>1495</v>
      </c>
      <c r="D133" t="str">
        <f t="shared" si="2"/>
        <v>HELMET_HARD_HAT_WITH_RATCHET_ORANGE</v>
      </c>
      <c r="E133" t="s">
        <v>598</v>
      </c>
      <c r="F133" t="s">
        <v>599</v>
      </c>
    </row>
    <row r="134" spans="1:6" ht="16">
      <c r="A134" s="129" t="s">
        <v>1353</v>
      </c>
      <c r="B134" s="131" t="s">
        <v>1408</v>
      </c>
      <c r="C134" t="s">
        <v>1498</v>
      </c>
      <c r="D134" t="str">
        <f t="shared" si="2"/>
        <v>HELMET_HARD_HAT_WITH_RATCHET_ROYAL_BLUE</v>
      </c>
      <c r="E134" t="s">
        <v>600</v>
      </c>
      <c r="F134" t="s">
        <v>601</v>
      </c>
    </row>
    <row r="135" spans="1:6" ht="16">
      <c r="A135" s="129" t="s">
        <v>1353</v>
      </c>
      <c r="B135" s="131" t="s">
        <v>1408</v>
      </c>
      <c r="C135" t="s">
        <v>1483</v>
      </c>
      <c r="D135" t="str">
        <f t="shared" si="2"/>
        <v>HELMET_HARD_HAT_WITH_RATCHET_RED</v>
      </c>
      <c r="E135" t="s">
        <v>602</v>
      </c>
      <c r="F135" t="s">
        <v>603</v>
      </c>
    </row>
    <row r="136" spans="1:6" ht="16">
      <c r="A136" s="129" t="s">
        <v>1354</v>
      </c>
      <c r="B136" s="131" t="s">
        <v>15</v>
      </c>
      <c r="C136" t="s">
        <v>27</v>
      </c>
      <c r="D136" t="str">
        <f t="shared" si="2"/>
        <v>VEST_BOLIVIA_NAVY</v>
      </c>
      <c r="E136" t="s">
        <v>64</v>
      </c>
      <c r="F136" t="s">
        <v>194</v>
      </c>
    </row>
    <row r="137" spans="1:6" ht="16">
      <c r="A137" s="129" t="s">
        <v>1354</v>
      </c>
      <c r="B137" s="131" t="s">
        <v>15</v>
      </c>
      <c r="C137" t="s">
        <v>1479</v>
      </c>
      <c r="D137" t="str">
        <f t="shared" si="2"/>
        <v>VEST_BOLIVIA_BLACK</v>
      </c>
      <c r="E137" t="s">
        <v>65</v>
      </c>
      <c r="F137" t="s">
        <v>195</v>
      </c>
    </row>
    <row r="138" spans="1:6" ht="16">
      <c r="A138" s="129" t="s">
        <v>1354</v>
      </c>
      <c r="B138" s="131" t="s">
        <v>1180</v>
      </c>
      <c r="C138" t="s">
        <v>1479</v>
      </c>
      <c r="D138" t="str">
        <f t="shared" si="2"/>
        <v>VEST_BUENOS_AIRES_BLACK</v>
      </c>
      <c r="E138" t="s">
        <v>1755</v>
      </c>
      <c r="F138" t="s">
        <v>1756</v>
      </c>
    </row>
    <row r="139" spans="1:6" ht="16">
      <c r="A139" s="129" t="s">
        <v>1354</v>
      </c>
      <c r="B139" s="131" t="s">
        <v>1320</v>
      </c>
      <c r="C139" t="s">
        <v>1492</v>
      </c>
      <c r="D139" t="str">
        <f t="shared" si="2"/>
        <v>VEST_DUBLIN_HEATHER_GRAY</v>
      </c>
      <c r="E139" t="s">
        <v>1757</v>
      </c>
      <c r="F139" t="s">
        <v>1758</v>
      </c>
    </row>
    <row r="140" spans="1:6" ht="16">
      <c r="A140" s="129" t="s">
        <v>1354</v>
      </c>
      <c r="B140" s="131" t="s">
        <v>1320</v>
      </c>
      <c r="C140" t="s">
        <v>27</v>
      </c>
      <c r="D140" t="str">
        <f t="shared" si="2"/>
        <v>VEST_DUBLIN_NAVY</v>
      </c>
      <c r="E140" t="s">
        <v>1760</v>
      </c>
      <c r="F140" t="s">
        <v>1761</v>
      </c>
    </row>
    <row r="141" spans="1:6" ht="16">
      <c r="A141" s="129" t="s">
        <v>1354</v>
      </c>
      <c r="B141" s="131" t="s">
        <v>979</v>
      </c>
      <c r="C141" t="s">
        <v>1479</v>
      </c>
      <c r="D141" t="str">
        <f t="shared" si="2"/>
        <v>VEST_ELEGANT_BLACK</v>
      </c>
      <c r="E141" t="s">
        <v>980</v>
      </c>
      <c r="F141" t="s">
        <v>981</v>
      </c>
    </row>
    <row r="142" spans="1:6" ht="16">
      <c r="A142" s="129" t="s">
        <v>1354</v>
      </c>
      <c r="B142" s="131" t="s">
        <v>1175</v>
      </c>
      <c r="C142" t="s">
        <v>1479</v>
      </c>
      <c r="D142" t="str">
        <f t="shared" si="2"/>
        <v>VEST_OSAKA_BLACK</v>
      </c>
      <c r="E142" t="s">
        <v>1741</v>
      </c>
      <c r="F142" t="s">
        <v>1742</v>
      </c>
    </row>
    <row r="143" spans="1:6" ht="16">
      <c r="A143" s="129" t="s">
        <v>1354</v>
      </c>
      <c r="B143" s="131" t="s">
        <v>1409</v>
      </c>
      <c r="C143" t="s">
        <v>27</v>
      </c>
      <c r="D143" t="str">
        <f t="shared" si="2"/>
        <v>VEST_UNISEX_FLEECE_POLAR_NAVY</v>
      </c>
      <c r="E143" t="s">
        <v>1204</v>
      </c>
      <c r="F143" t="s">
        <v>1205</v>
      </c>
    </row>
    <row r="144" spans="1:6" ht="16">
      <c r="A144" s="129" t="s">
        <v>1354</v>
      </c>
      <c r="B144" s="131" t="s">
        <v>1410</v>
      </c>
      <c r="C144" t="s">
        <v>27</v>
      </c>
      <c r="D144" t="str">
        <f t="shared" si="2"/>
        <v>VEST_TOKYO_NAVY</v>
      </c>
      <c r="E144" t="s">
        <v>439</v>
      </c>
      <c r="F144" t="s">
        <v>440</v>
      </c>
    </row>
    <row r="145" spans="1:6" ht="16">
      <c r="A145" s="129" t="s">
        <v>1354</v>
      </c>
      <c r="B145" s="131" t="s">
        <v>1410</v>
      </c>
      <c r="C145" t="s">
        <v>1764</v>
      </c>
      <c r="D145" t="str">
        <f t="shared" si="2"/>
        <v>VEST_TOKYO_DARK_NAVY</v>
      </c>
      <c r="E145" t="s">
        <v>1762</v>
      </c>
      <c r="F145" t="s">
        <v>1763</v>
      </c>
    </row>
    <row r="146" spans="1:6" ht="16">
      <c r="A146" s="129" t="s">
        <v>1354</v>
      </c>
      <c r="B146" s="131" t="s">
        <v>14</v>
      </c>
      <c r="C146" t="s">
        <v>27</v>
      </c>
      <c r="D146" t="str">
        <f t="shared" si="2"/>
        <v>VEST_URUGUAY_NAVY</v>
      </c>
      <c r="E146" t="s">
        <v>62</v>
      </c>
      <c r="F146" t="s">
        <v>196</v>
      </c>
    </row>
    <row r="147" spans="1:6" ht="16">
      <c r="A147" s="129" t="s">
        <v>1354</v>
      </c>
      <c r="B147" s="131" t="s">
        <v>14</v>
      </c>
      <c r="C147" t="s">
        <v>1479</v>
      </c>
      <c r="D147" t="str">
        <f t="shared" si="2"/>
        <v>VEST_URUGUAY_BLACK</v>
      </c>
      <c r="E147" t="s">
        <v>63</v>
      </c>
      <c r="F147" t="s">
        <v>197</v>
      </c>
    </row>
    <row r="148" spans="1:6" ht="16">
      <c r="A148" s="129" t="s">
        <v>1371</v>
      </c>
      <c r="B148" s="131" t="s">
        <v>1411</v>
      </c>
      <c r="C148" t="s">
        <v>1500</v>
      </c>
      <c r="D148" t="str">
        <f t="shared" si="2"/>
        <v>SAFETY_VEST_BRIGADIER_NEON_YELLOW</v>
      </c>
      <c r="E148" t="s">
        <v>967</v>
      </c>
      <c r="F148" t="s">
        <v>968</v>
      </c>
    </row>
    <row r="149" spans="1:6" ht="16">
      <c r="A149" s="129" t="s">
        <v>1371</v>
      </c>
      <c r="B149" s="131" t="s">
        <v>1411</v>
      </c>
      <c r="C149" t="s">
        <v>1503</v>
      </c>
      <c r="D149" t="str">
        <f t="shared" si="2"/>
        <v>SAFETY_VEST_BRIGADIER_OXFORD_GRAY</v>
      </c>
      <c r="E149" t="s">
        <v>971</v>
      </c>
      <c r="F149" t="s">
        <v>972</v>
      </c>
    </row>
    <row r="150" spans="1:6" ht="16">
      <c r="A150" s="129" t="s">
        <v>1371</v>
      </c>
      <c r="B150" s="131" t="s">
        <v>1411</v>
      </c>
      <c r="C150" t="s">
        <v>27</v>
      </c>
      <c r="D150" t="str">
        <f t="shared" si="2"/>
        <v>SAFETY_VEST_BRIGADIER_NAVY</v>
      </c>
      <c r="E150" t="s">
        <v>608</v>
      </c>
      <c r="F150" t="s">
        <v>609</v>
      </c>
    </row>
    <row r="151" spans="1:6" ht="16">
      <c r="A151" s="129" t="s">
        <v>1371</v>
      </c>
      <c r="B151" s="131" t="s">
        <v>1411</v>
      </c>
      <c r="C151" t="s">
        <v>1495</v>
      </c>
      <c r="D151" t="str">
        <f t="shared" si="2"/>
        <v>SAFETY_VEST_BRIGADIER_ORANGE</v>
      </c>
      <c r="E151" t="s">
        <v>610</v>
      </c>
      <c r="F151" t="s">
        <v>611</v>
      </c>
    </row>
    <row r="152" spans="1:6" ht="16">
      <c r="A152" s="129" t="s">
        <v>1371</v>
      </c>
      <c r="B152" s="131" t="s">
        <v>1411</v>
      </c>
      <c r="C152" t="s">
        <v>1479</v>
      </c>
      <c r="D152" t="str">
        <f t="shared" si="2"/>
        <v>SAFETY_VEST_BRIGADIER_BLACK</v>
      </c>
      <c r="E152" t="s">
        <v>969</v>
      </c>
      <c r="F152" t="s">
        <v>970</v>
      </c>
    </row>
    <row r="153" spans="1:6" ht="16">
      <c r="A153" s="129" t="s">
        <v>1371</v>
      </c>
      <c r="B153" s="131" t="s">
        <v>1411</v>
      </c>
      <c r="C153" t="s">
        <v>1498</v>
      </c>
      <c r="D153" t="str">
        <f t="shared" si="2"/>
        <v>SAFETY_VEST_BRIGADIER_ROYAL_BLUE</v>
      </c>
      <c r="E153" t="s">
        <v>612</v>
      </c>
      <c r="F153" t="s">
        <v>613</v>
      </c>
    </row>
    <row r="154" spans="1:6" ht="16">
      <c r="A154" s="129" t="s">
        <v>1371</v>
      </c>
      <c r="B154" s="131" t="s">
        <v>1412</v>
      </c>
      <c r="C154" t="s">
        <v>1495</v>
      </c>
      <c r="D154" t="str">
        <f t="shared" si="2"/>
        <v>SAFETY_VEST_PREMIUM_MESH_ORANGE</v>
      </c>
      <c r="E154" t="s">
        <v>1023</v>
      </c>
      <c r="F154" t="s">
        <v>1024</v>
      </c>
    </row>
    <row r="155" spans="1:6" ht="16">
      <c r="A155" s="129" t="s">
        <v>1371</v>
      </c>
      <c r="B155" s="131" t="s">
        <v>1413</v>
      </c>
      <c r="C155" t="s">
        <v>1506</v>
      </c>
      <c r="D155" t="str">
        <f t="shared" si="2"/>
        <v>SAFETY_VEST_MESH_AND_REFLECTIVE_NEON_ORANGE</v>
      </c>
      <c r="E155" t="s">
        <v>788</v>
      </c>
      <c r="F155" t="s">
        <v>788</v>
      </c>
    </row>
    <row r="156" spans="1:6" ht="16">
      <c r="A156" s="129" t="s">
        <v>1371</v>
      </c>
      <c r="B156" s="131" t="s">
        <v>1414</v>
      </c>
      <c r="C156" t="s">
        <v>1505</v>
      </c>
      <c r="D156" t="str">
        <f t="shared" si="2"/>
        <v>SAFETY_VEST_PROFESSIONAL_YELLOW</v>
      </c>
      <c r="E156" t="s">
        <v>606</v>
      </c>
      <c r="F156" t="s">
        <v>607</v>
      </c>
    </row>
    <row r="157" spans="1:6" ht="16">
      <c r="A157" s="129" t="s">
        <v>1371</v>
      </c>
      <c r="B157" s="131" t="s">
        <v>1414</v>
      </c>
      <c r="C157" t="s">
        <v>1506</v>
      </c>
      <c r="D157" t="str">
        <f t="shared" si="2"/>
        <v>SAFETY_VEST_PROFESSIONAL_NEON_ORANGE</v>
      </c>
      <c r="E157" t="s">
        <v>604</v>
      </c>
      <c r="F157" t="s">
        <v>605</v>
      </c>
    </row>
    <row r="158" spans="1:6" ht="16">
      <c r="A158" s="129" t="s">
        <v>1372</v>
      </c>
      <c r="B158" s="131" t="s">
        <v>1415</v>
      </c>
      <c r="C158" t="s">
        <v>1487</v>
      </c>
      <c r="D158" t="str">
        <f t="shared" si="2"/>
        <v>INDUSTRIAL_VEST_PHOTOGRAPHER_SAND</v>
      </c>
      <c r="E158" t="s">
        <v>83</v>
      </c>
      <c r="F158" t="s">
        <v>192</v>
      </c>
    </row>
    <row r="159" spans="1:6" ht="16">
      <c r="A159" s="129" t="s">
        <v>1372</v>
      </c>
      <c r="B159" s="131" t="s">
        <v>1415</v>
      </c>
      <c r="C159" t="s">
        <v>27</v>
      </c>
      <c r="D159" t="str">
        <f t="shared" ref="D159:D239" si="4">CONCATENATE(A159,"_",B159,"_",C159)</f>
        <v>INDUSTRIAL_VEST_PHOTOGRAPHER_NAVY</v>
      </c>
      <c r="E159" t="s">
        <v>84</v>
      </c>
      <c r="F159" t="s">
        <v>193</v>
      </c>
    </row>
    <row r="160" spans="1:6" ht="16">
      <c r="A160" s="129" t="s">
        <v>1372</v>
      </c>
      <c r="B160" s="131" t="s">
        <v>1416</v>
      </c>
      <c r="C160" t="s">
        <v>1500</v>
      </c>
      <c r="D160" t="str">
        <f t="shared" si="4"/>
        <v>INDUSTRIAL_VEST_PHOTOGRAPHER_JACKETWEIGHT_NEON_YELLOW</v>
      </c>
      <c r="E160" t="s">
        <v>109</v>
      </c>
      <c r="F160" t="s">
        <v>300</v>
      </c>
    </row>
    <row r="161" spans="1:6" ht="16">
      <c r="A161" s="129" t="s">
        <v>1372</v>
      </c>
      <c r="B161" s="131" t="s">
        <v>1827</v>
      </c>
      <c r="C161" t="s">
        <v>1479</v>
      </c>
      <c r="D161" t="str">
        <f t="shared" si="4"/>
        <v>INDUSTRIAL_VEST_MAJOR_BLACK</v>
      </c>
      <c r="E161" t="s">
        <v>1828</v>
      </c>
      <c r="F161" t="s">
        <v>1829</v>
      </c>
    </row>
    <row r="162" spans="1:6" ht="16">
      <c r="A162" s="129" t="s">
        <v>1372</v>
      </c>
      <c r="B162" s="131" t="s">
        <v>764</v>
      </c>
      <c r="C162" t="s">
        <v>1481</v>
      </c>
      <c r="D162" t="str">
        <f t="shared" si="4"/>
        <v>INDUSTRIAL_VEST_SAFARI_KHAKI</v>
      </c>
      <c r="E162" t="s">
        <v>768</v>
      </c>
      <c r="F162" t="s">
        <v>767</v>
      </c>
    </row>
    <row r="163" spans="1:6" ht="16">
      <c r="A163" s="129" t="s">
        <v>1372</v>
      </c>
      <c r="B163" s="131" t="s">
        <v>764</v>
      </c>
      <c r="C163" t="s">
        <v>27</v>
      </c>
      <c r="D163" t="str">
        <f t="shared" si="4"/>
        <v>INDUSTRIAL_VEST_SAFARI_NAVY</v>
      </c>
      <c r="E163" t="s">
        <v>765</v>
      </c>
      <c r="F163" t="s">
        <v>766</v>
      </c>
    </row>
    <row r="164" spans="1:6" ht="16">
      <c r="A164" s="129" t="s">
        <v>1355</v>
      </c>
      <c r="B164" s="131" t="s">
        <v>769</v>
      </c>
      <c r="C164" t="s">
        <v>1479</v>
      </c>
      <c r="D164" t="str">
        <f t="shared" si="4"/>
        <v>JACKET_ALASKA_BLACK</v>
      </c>
      <c r="E164" t="s">
        <v>770</v>
      </c>
      <c r="F164" t="s">
        <v>771</v>
      </c>
    </row>
    <row r="165" spans="1:6" ht="16">
      <c r="A165" s="129" t="s">
        <v>1355</v>
      </c>
      <c r="B165" s="131" t="s">
        <v>15</v>
      </c>
      <c r="C165" t="s">
        <v>27</v>
      </c>
      <c r="D165" t="str">
        <f t="shared" si="4"/>
        <v>JACKET_BOLIVIA_NAVY</v>
      </c>
      <c r="E165" t="s">
        <v>58</v>
      </c>
      <c r="F165" t="s">
        <v>198</v>
      </c>
    </row>
    <row r="166" spans="1:6" ht="16">
      <c r="A166" s="129" t="s">
        <v>1355</v>
      </c>
      <c r="B166" s="131" t="s">
        <v>15</v>
      </c>
      <c r="C166" t="s">
        <v>1479</v>
      </c>
      <c r="D166" t="str">
        <f t="shared" si="4"/>
        <v>JACKET_BOLIVIA_BLACK</v>
      </c>
      <c r="E166" t="s">
        <v>59</v>
      </c>
      <c r="F166" t="s">
        <v>199</v>
      </c>
    </row>
    <row r="167" spans="1:6" ht="16">
      <c r="A167" s="129" t="s">
        <v>1355</v>
      </c>
      <c r="B167" s="131" t="s">
        <v>1417</v>
      </c>
      <c r="C167" t="s">
        <v>1479</v>
      </c>
      <c r="D167" t="str">
        <f t="shared" si="4"/>
        <v>JACKET_BOLIVIA_REFLECTIVE_BLACK</v>
      </c>
      <c r="E167" t="s">
        <v>461</v>
      </c>
      <c r="F167" t="s">
        <v>462</v>
      </c>
    </row>
    <row r="168" spans="1:6" ht="16">
      <c r="A168" s="129" t="s">
        <v>1355</v>
      </c>
      <c r="B168" s="131" t="s">
        <v>18</v>
      </c>
      <c r="C168" t="s">
        <v>1479</v>
      </c>
      <c r="D168" t="str">
        <f t="shared" si="4"/>
        <v>JACKET_BOLIVIA_SPORT_BLACK</v>
      </c>
      <c r="E168" t="s">
        <v>307</v>
      </c>
      <c r="F168" t="s">
        <v>308</v>
      </c>
    </row>
    <row r="169" spans="1:6" ht="16">
      <c r="A169" s="129" t="s">
        <v>1355</v>
      </c>
      <c r="B169" s="131" t="s">
        <v>1180</v>
      </c>
      <c r="C169" t="s">
        <v>1479</v>
      </c>
      <c r="D169" t="str">
        <f t="shared" si="4"/>
        <v>JACKET_BUENOS_AIRES_BLACK</v>
      </c>
      <c r="E169" t="s">
        <v>1181</v>
      </c>
      <c r="F169" t="s">
        <v>1182</v>
      </c>
    </row>
    <row r="170" spans="1:6" ht="16">
      <c r="A170" s="129" t="s">
        <v>1355</v>
      </c>
      <c r="B170" s="131" t="s">
        <v>1180</v>
      </c>
      <c r="C170" t="s">
        <v>27</v>
      </c>
      <c r="D170" t="str">
        <f t="shared" si="4"/>
        <v>JACKET_BUENOS_AIRES_NAVY</v>
      </c>
      <c r="E170" t="s">
        <v>1765</v>
      </c>
      <c r="F170" t="s">
        <v>1766</v>
      </c>
    </row>
    <row r="171" spans="1:6" ht="16">
      <c r="A171" s="129" t="s">
        <v>1355</v>
      </c>
      <c r="B171" s="131" t="s">
        <v>1563</v>
      </c>
      <c r="C171" t="s">
        <v>1507</v>
      </c>
      <c r="D171" t="str">
        <f t="shared" si="4"/>
        <v>JACKET_DOUBLE_SIDED_REMOVABLE_NAVY/NEON_YELLOW</v>
      </c>
      <c r="E171" t="s">
        <v>829</v>
      </c>
      <c r="F171" t="s">
        <v>830</v>
      </c>
    </row>
    <row r="172" spans="1:6" ht="16">
      <c r="A172" s="129" t="s">
        <v>1355</v>
      </c>
      <c r="B172" s="131" t="s">
        <v>1418</v>
      </c>
      <c r="C172" t="s">
        <v>27</v>
      </c>
      <c r="D172" t="str">
        <f t="shared" si="4"/>
        <v>JACKET_EXECUTIVE_REMOVABLE_NAVY</v>
      </c>
      <c r="E172" t="s">
        <v>1017</v>
      </c>
      <c r="F172" t="s">
        <v>1018</v>
      </c>
    </row>
    <row r="173" spans="1:6" ht="16">
      <c r="A173" s="129" t="s">
        <v>1355</v>
      </c>
      <c r="B173" s="131" t="s">
        <v>1418</v>
      </c>
      <c r="C173" t="s">
        <v>1479</v>
      </c>
      <c r="D173" t="str">
        <f t="shared" si="4"/>
        <v>JACKET_EXECUTIVE_REMOVABLE_BLACK</v>
      </c>
      <c r="E173" t="s">
        <v>825</v>
      </c>
      <c r="F173" t="s">
        <v>826</v>
      </c>
    </row>
    <row r="174" spans="1:6" ht="16">
      <c r="A174" s="129" t="s">
        <v>1355</v>
      </c>
      <c r="B174" s="131" t="s">
        <v>1320</v>
      </c>
      <c r="C174" t="s">
        <v>1492</v>
      </c>
      <c r="D174" t="str">
        <f t="shared" si="4"/>
        <v>JACKET_DUBLIN_HEATHER_GRAY</v>
      </c>
      <c r="E174" t="s">
        <v>1767</v>
      </c>
      <c r="F174" t="s">
        <v>1768</v>
      </c>
    </row>
    <row r="175" spans="1:6" ht="16">
      <c r="A175" s="129" t="s">
        <v>1355</v>
      </c>
      <c r="B175" s="131" t="s">
        <v>1320</v>
      </c>
      <c r="C175" t="s">
        <v>27</v>
      </c>
      <c r="D175" t="str">
        <f t="shared" ref="D175" si="5">CONCATENATE(A175,"_",B175,"_",C175)</f>
        <v>JACKET_DUBLIN_NAVY</v>
      </c>
      <c r="E175" t="s">
        <v>1321</v>
      </c>
      <c r="F175" t="s">
        <v>1322</v>
      </c>
    </row>
    <row r="176" spans="1:6" ht="16">
      <c r="A176" s="129" t="s">
        <v>1355</v>
      </c>
      <c r="B176" s="131" t="s">
        <v>979</v>
      </c>
      <c r="C176" t="s">
        <v>1479</v>
      </c>
      <c r="D176" t="str">
        <f t="shared" si="4"/>
        <v>JACKET_ELEGANT_BLACK</v>
      </c>
      <c r="E176" t="s">
        <v>831</v>
      </c>
      <c r="F176" t="s">
        <v>832</v>
      </c>
    </row>
    <row r="177" spans="1:6" ht="16">
      <c r="A177" s="129" t="s">
        <v>1355</v>
      </c>
      <c r="B177" s="131" t="s">
        <v>16</v>
      </c>
      <c r="C177" t="s">
        <v>27</v>
      </c>
      <c r="D177" t="str">
        <f t="shared" si="4"/>
        <v>JACKET_FERROMEX_NAVY</v>
      </c>
      <c r="E177" t="s">
        <v>56</v>
      </c>
      <c r="F177" t="s">
        <v>200</v>
      </c>
    </row>
    <row r="178" spans="1:6" ht="16">
      <c r="A178" s="129" t="s">
        <v>1355</v>
      </c>
      <c r="B178" s="131" t="s">
        <v>31</v>
      </c>
      <c r="C178" t="s">
        <v>27</v>
      </c>
      <c r="D178" t="str">
        <f t="shared" si="4"/>
        <v>JACKET_MEDELLIN_NAVY</v>
      </c>
      <c r="E178" t="s">
        <v>57</v>
      </c>
      <c r="F178" t="s">
        <v>201</v>
      </c>
    </row>
    <row r="179" spans="1:6" ht="16">
      <c r="A179" s="129" t="s">
        <v>1355</v>
      </c>
      <c r="B179" s="131" t="s">
        <v>1175</v>
      </c>
      <c r="C179" t="s">
        <v>1479</v>
      </c>
      <c r="D179" t="str">
        <f t="shared" si="4"/>
        <v>JACKET_OSAKA_BLACK</v>
      </c>
      <c r="E179" t="s">
        <v>1176</v>
      </c>
      <c r="F179" t="s">
        <v>1177</v>
      </c>
    </row>
    <row r="180" spans="1:6" ht="16">
      <c r="A180" s="129" t="s">
        <v>1355</v>
      </c>
      <c r="B180" s="131" t="s">
        <v>1409</v>
      </c>
      <c r="C180" t="s">
        <v>27</v>
      </c>
      <c r="D180" t="str">
        <f t="shared" si="4"/>
        <v>JACKET_UNISEX_FLEECE_POLAR_NAVY</v>
      </c>
      <c r="E180" t="s">
        <v>1189</v>
      </c>
      <c r="F180" t="s">
        <v>1190</v>
      </c>
    </row>
    <row r="181" spans="1:6" ht="16">
      <c r="A181" s="129" t="s">
        <v>1355</v>
      </c>
      <c r="B181" s="131" t="s">
        <v>1410</v>
      </c>
      <c r="C181" t="s">
        <v>1479</v>
      </c>
      <c r="D181" t="str">
        <f t="shared" si="4"/>
        <v>JACKET_TOKYO_BLACK</v>
      </c>
      <c r="E181" t="s">
        <v>443</v>
      </c>
      <c r="F181" t="s">
        <v>444</v>
      </c>
    </row>
    <row r="182" spans="1:6" ht="16">
      <c r="A182" s="129" t="s">
        <v>1356</v>
      </c>
      <c r="B182" s="131" t="s">
        <v>1356</v>
      </c>
      <c r="C182" t="s">
        <v>27</v>
      </c>
      <c r="D182" t="str">
        <f t="shared" si="4"/>
        <v>BLAZER_BLAZER_NAVY</v>
      </c>
      <c r="E182" t="s">
        <v>1346</v>
      </c>
      <c r="F182" t="s">
        <v>1347</v>
      </c>
    </row>
    <row r="183" spans="1:6" ht="16">
      <c r="A183" s="129" t="s">
        <v>1356</v>
      </c>
      <c r="B183" s="131" t="s">
        <v>1356</v>
      </c>
      <c r="C183" t="s">
        <v>1479</v>
      </c>
      <c r="D183" t="str">
        <f t="shared" si="4"/>
        <v>BLAZER_BLAZER_BLACK</v>
      </c>
      <c r="E183" t="s">
        <v>1830</v>
      </c>
      <c r="F183" t="s">
        <v>1831</v>
      </c>
    </row>
    <row r="184" spans="1:6" ht="16">
      <c r="A184" s="129" t="s">
        <v>1357</v>
      </c>
      <c r="B184" s="131" t="s">
        <v>1419</v>
      </c>
      <c r="C184" t="s">
        <v>1479</v>
      </c>
      <c r="D184" t="str">
        <f t="shared" si="4"/>
        <v>HAIRNET_UNISEX_DRY_FIT_BLACK</v>
      </c>
      <c r="E184" t="s">
        <v>960</v>
      </c>
      <c r="F184" t="s">
        <v>961</v>
      </c>
    </row>
    <row r="185" spans="1:6" ht="16">
      <c r="A185" s="129" t="s">
        <v>1357</v>
      </c>
      <c r="B185" s="131" t="s">
        <v>1420</v>
      </c>
      <c r="C185" t="s">
        <v>305</v>
      </c>
      <c r="D185" t="str">
        <f t="shared" si="4"/>
        <v>HAIRNET_TEQUILA_BEIGE</v>
      </c>
      <c r="E185" t="s">
        <v>1195</v>
      </c>
      <c r="F185" t="s">
        <v>1196</v>
      </c>
    </row>
    <row r="186" spans="1:6" ht="16">
      <c r="A186" s="129" t="s">
        <v>1357</v>
      </c>
      <c r="B186" s="131" t="s">
        <v>1420</v>
      </c>
      <c r="C186" t="s">
        <v>1477</v>
      </c>
      <c r="D186" t="str">
        <f t="shared" si="4"/>
        <v>HAIRNET_TEQUILA_WHITE</v>
      </c>
      <c r="E186" t="s">
        <v>90</v>
      </c>
      <c r="F186" t="s">
        <v>226</v>
      </c>
    </row>
    <row r="187" spans="1:6" ht="16">
      <c r="A187" s="129" t="s">
        <v>1357</v>
      </c>
      <c r="B187" s="131" t="s">
        <v>1420</v>
      </c>
      <c r="C187" t="s">
        <v>1491</v>
      </c>
      <c r="D187" t="str">
        <f t="shared" si="4"/>
        <v>HAIRNET_TEQUILA_FUCHSIA</v>
      </c>
      <c r="E187" t="s">
        <v>331</v>
      </c>
      <c r="F187" t="s">
        <v>335</v>
      </c>
    </row>
    <row r="188" spans="1:6" ht="16">
      <c r="A188" s="129" t="s">
        <v>1357</v>
      </c>
      <c r="B188" s="131" t="s">
        <v>1420</v>
      </c>
      <c r="C188" t="s">
        <v>1503</v>
      </c>
      <c r="D188" t="str">
        <f t="shared" si="4"/>
        <v>HAIRNET_TEQUILA_OXFORD_GRAY</v>
      </c>
      <c r="E188" t="s">
        <v>328</v>
      </c>
      <c r="F188" t="s">
        <v>332</v>
      </c>
    </row>
    <row r="189" spans="1:6" ht="16">
      <c r="A189" s="129" t="s">
        <v>1357</v>
      </c>
      <c r="B189" s="131" t="s">
        <v>1420</v>
      </c>
      <c r="C189" t="s">
        <v>27</v>
      </c>
      <c r="D189" t="str">
        <f t="shared" si="4"/>
        <v>HAIRNET_TEQUILA_NAVY</v>
      </c>
      <c r="E189" t="s">
        <v>329</v>
      </c>
      <c r="F189" t="s">
        <v>333</v>
      </c>
    </row>
    <row r="190" spans="1:6" ht="16">
      <c r="A190" s="129" t="s">
        <v>1357</v>
      </c>
      <c r="B190" s="131" t="s">
        <v>1420</v>
      </c>
      <c r="C190" t="s">
        <v>1479</v>
      </c>
      <c r="D190" t="str">
        <f t="shared" si="4"/>
        <v>HAIRNET_TEQUILA_BLACK</v>
      </c>
      <c r="E190" t="s">
        <v>330</v>
      </c>
      <c r="F190" t="s">
        <v>334</v>
      </c>
    </row>
    <row r="191" spans="1:6" ht="16">
      <c r="A191" s="129" t="s">
        <v>1358</v>
      </c>
      <c r="B191" s="131" t="s">
        <v>1421</v>
      </c>
      <c r="C191" t="s">
        <v>1479</v>
      </c>
      <c r="D191" t="str">
        <f t="shared" si="4"/>
        <v>TIE_POLYESTER_BLACK</v>
      </c>
      <c r="E191" t="s">
        <v>92</v>
      </c>
      <c r="F191" t="s">
        <v>227</v>
      </c>
    </row>
    <row r="192" spans="1:6" ht="16">
      <c r="A192" s="129" t="s">
        <v>1373</v>
      </c>
      <c r="B192" s="131" t="s">
        <v>1422</v>
      </c>
      <c r="C192" t="s">
        <v>1479</v>
      </c>
      <c r="D192" t="str">
        <f t="shared" si="4"/>
        <v>FACE_MASK_WITH_TRIPLE_LAYER_SHIELD_GENTLEMAN_BLACK</v>
      </c>
      <c r="E192" t="s">
        <v>512</v>
      </c>
      <c r="F192" t="s">
        <v>513</v>
      </c>
    </row>
    <row r="193" spans="1:6" ht="16">
      <c r="A193" s="129" t="s">
        <v>1373</v>
      </c>
      <c r="B193" s="131" t="s">
        <v>1423</v>
      </c>
      <c r="C193" t="s">
        <v>1477</v>
      </c>
      <c r="D193" t="str">
        <f t="shared" si="4"/>
        <v>FACE_MASK_DOUBLE_LAYER_LAZZAR_WHITE</v>
      </c>
      <c r="E193" t="s">
        <v>474</v>
      </c>
      <c r="F193" t="s">
        <v>476</v>
      </c>
    </row>
    <row r="194" spans="1:6" ht="16">
      <c r="A194" s="129" t="s">
        <v>1373</v>
      </c>
      <c r="B194" s="131" t="s">
        <v>1423</v>
      </c>
      <c r="C194" t="s">
        <v>27</v>
      </c>
      <c r="D194" t="str">
        <f t="shared" si="4"/>
        <v>FACE_MASK_DOUBLE_LAYER_LAZZAR_NAVY</v>
      </c>
      <c r="E194" t="s">
        <v>475</v>
      </c>
      <c r="F194" t="s">
        <v>477</v>
      </c>
    </row>
    <row r="195" spans="1:6" ht="16">
      <c r="A195" s="129" t="s">
        <v>1373</v>
      </c>
      <c r="B195" s="131" t="s">
        <v>1424</v>
      </c>
      <c r="C195" t="s">
        <v>27</v>
      </c>
      <c r="D195" t="str">
        <f t="shared" si="4"/>
        <v>FACE_MASK_DOUBLE_LAYER_PREMIUM_LAZZAR_NAVY</v>
      </c>
      <c r="E195" t="s">
        <v>472</v>
      </c>
      <c r="F195" t="s">
        <v>473</v>
      </c>
    </row>
    <row r="196" spans="1:6" ht="16">
      <c r="A196" s="129" t="s">
        <v>1373</v>
      </c>
      <c r="B196" s="131" t="s">
        <v>1548</v>
      </c>
      <c r="C196" t="s">
        <v>1479</v>
      </c>
      <c r="D196" t="str">
        <f t="shared" si="4"/>
        <v>FACE_MASK_DOUBLE_LAYER_PREMIUM_REPELLENT_BLACK</v>
      </c>
      <c r="E196" t="s">
        <v>762</v>
      </c>
      <c r="F196" t="s">
        <v>763</v>
      </c>
    </row>
    <row r="197" spans="1:6" ht="16">
      <c r="A197" s="129" t="s">
        <v>1373</v>
      </c>
      <c r="B197" s="131" t="s">
        <v>1425</v>
      </c>
      <c r="C197" t="s">
        <v>1477</v>
      </c>
      <c r="D197" t="str">
        <f t="shared" si="4"/>
        <v>FACE_MASK_SIMPLE_LAZZAR_WHITE</v>
      </c>
      <c r="E197" t="s">
        <v>91</v>
      </c>
      <c r="F197" t="s">
        <v>228</v>
      </c>
    </row>
    <row r="198" spans="1:6" ht="16">
      <c r="A198" s="129" t="s">
        <v>1373</v>
      </c>
      <c r="B198" s="131" t="s">
        <v>1425</v>
      </c>
      <c r="C198" t="s">
        <v>27</v>
      </c>
      <c r="D198" t="str">
        <f t="shared" si="4"/>
        <v>FACE_MASK_SIMPLE_LAZZAR_NAVY</v>
      </c>
      <c r="E198" t="s">
        <v>465</v>
      </c>
      <c r="F198" t="s">
        <v>466</v>
      </c>
    </row>
    <row r="199" spans="1:6" ht="16">
      <c r="A199" s="129" t="s">
        <v>1373</v>
      </c>
      <c r="B199" s="131" t="s">
        <v>1426</v>
      </c>
      <c r="C199" t="s">
        <v>1479</v>
      </c>
      <c r="D199" t="str">
        <f t="shared" si="4"/>
        <v>FACE_MASK_SIMPLE_REPELLENT_BLACK</v>
      </c>
      <c r="E199" t="s">
        <v>506</v>
      </c>
      <c r="F199" t="s">
        <v>507</v>
      </c>
    </row>
    <row r="200" spans="1:6" ht="16">
      <c r="A200" s="129" t="s">
        <v>1373</v>
      </c>
      <c r="B200" s="131" t="s">
        <v>1549</v>
      </c>
      <c r="C200" t="s">
        <v>1479</v>
      </c>
      <c r="D200" t="str">
        <f t="shared" si="4"/>
        <v>FACE_MASK_WITHOUT_TRIPLE_LAYER_SHIELD_GENTLEMAN_BLACK</v>
      </c>
      <c r="E200" t="s">
        <v>574</v>
      </c>
      <c r="F200" t="s">
        <v>575</v>
      </c>
    </row>
    <row r="201" spans="1:6" ht="16">
      <c r="A201" s="129" t="s">
        <v>1373</v>
      </c>
      <c r="B201" s="131" t="s">
        <v>1550</v>
      </c>
      <c r="C201" t="s">
        <v>1479</v>
      </c>
      <c r="D201" t="str">
        <f t="shared" si="4"/>
        <v>FACE_MASK_TRIPLE_LAYER_DRY_FIT_BLACK</v>
      </c>
      <c r="E201" t="s">
        <v>948</v>
      </c>
      <c r="F201" t="s">
        <v>949</v>
      </c>
    </row>
    <row r="202" spans="1:6" ht="16">
      <c r="A202" s="129" t="s">
        <v>1532</v>
      </c>
      <c r="B202" s="131" t="s">
        <v>1551</v>
      </c>
      <c r="D202" t="str">
        <f t="shared" si="4"/>
        <v>DISINFECTANT_CERTIFIED_50ML_</v>
      </c>
      <c r="E202" t="s">
        <v>590</v>
      </c>
      <c r="F202" t="s">
        <v>590</v>
      </c>
    </row>
    <row r="203" spans="1:6" ht="16">
      <c r="A203" s="129" t="s">
        <v>1532</v>
      </c>
      <c r="B203" s="131" t="s">
        <v>1552</v>
      </c>
      <c r="D203" t="str">
        <f t="shared" si="4"/>
        <v>DISINFECTANT_SPRAY_250ML_</v>
      </c>
      <c r="E203" t="s">
        <v>589</v>
      </c>
      <c r="F203" t="s">
        <v>589</v>
      </c>
    </row>
    <row r="204" spans="1:6" ht="16">
      <c r="A204" s="129" t="s">
        <v>1532</v>
      </c>
      <c r="B204" s="131" t="s">
        <v>1553</v>
      </c>
      <c r="D204" t="str">
        <f t="shared" si="4"/>
        <v>DISINFECTANT_SPRAY_60ML_</v>
      </c>
      <c r="E204" t="s">
        <v>588</v>
      </c>
      <c r="F204" t="s">
        <v>588</v>
      </c>
    </row>
    <row r="205" spans="1:6" ht="16">
      <c r="A205" s="129" t="s">
        <v>1359</v>
      </c>
      <c r="B205" s="131" t="s">
        <v>1427</v>
      </c>
      <c r="C205" t="s">
        <v>1479</v>
      </c>
      <c r="D205" t="str">
        <f t="shared" si="4"/>
        <v>BELT_REINFORCED_BLACK</v>
      </c>
      <c r="E205" t="s">
        <v>87</v>
      </c>
      <c r="F205" t="s">
        <v>202</v>
      </c>
    </row>
    <row r="206" spans="1:6" ht="16">
      <c r="A206" s="129" t="s">
        <v>1359</v>
      </c>
      <c r="B206" s="131" t="s">
        <v>1428</v>
      </c>
      <c r="C206" t="s">
        <v>1479</v>
      </c>
      <c r="D206" t="str">
        <f t="shared" si="4"/>
        <v>BELT_TRIPLE_ADJUSTER_WITH_REINFORCEMENT_BLACK</v>
      </c>
      <c r="E206" t="s">
        <v>789</v>
      </c>
      <c r="F206" t="s">
        <v>790</v>
      </c>
    </row>
    <row r="207" spans="1:6" ht="16">
      <c r="A207" s="129" t="s">
        <v>1360</v>
      </c>
      <c r="B207" s="131" t="s">
        <v>1554</v>
      </c>
      <c r="C207" t="s">
        <v>1508</v>
      </c>
      <c r="D207" t="str">
        <f t="shared" si="4"/>
        <v>SCRUBS_CHEF_SPECIAL_EDITION_WITH_PIPING_BLACK_WHITE</v>
      </c>
      <c r="E207" t="s">
        <v>406</v>
      </c>
      <c r="F207" t="s">
        <v>408</v>
      </c>
    </row>
    <row r="208" spans="1:6" ht="16">
      <c r="A208" s="129" t="s">
        <v>1360</v>
      </c>
      <c r="B208" s="131" t="s">
        <v>1554</v>
      </c>
      <c r="C208" t="s">
        <v>1509</v>
      </c>
      <c r="D208" t="str">
        <f t="shared" si="4"/>
        <v>SCRUBS_CHEF_SPECIAL_EDITION_WITH_PIPING_WHITE_BLACK</v>
      </c>
      <c r="E208" t="s">
        <v>407</v>
      </c>
      <c r="F208" t="s">
        <v>409</v>
      </c>
    </row>
    <row r="209" spans="1:6" ht="16">
      <c r="A209" s="129" t="s">
        <v>1360</v>
      </c>
      <c r="B209" s="131" t="s">
        <v>1307</v>
      </c>
      <c r="C209" t="s">
        <v>1477</v>
      </c>
      <c r="D209" t="str">
        <f t="shared" si="4"/>
        <v>SCRUBS_ALABAMA_WHITE</v>
      </c>
      <c r="E209" t="s">
        <v>1308</v>
      </c>
      <c r="F209" t="s">
        <v>1311</v>
      </c>
    </row>
    <row r="210" spans="1:6" ht="16">
      <c r="A210" s="129" t="s">
        <v>1360</v>
      </c>
      <c r="B210" s="131" t="s">
        <v>1307</v>
      </c>
      <c r="C210" t="s">
        <v>1510</v>
      </c>
      <c r="D210" t="str">
        <f t="shared" si="4"/>
        <v>SCRUBS_ALABAMA_OXFORD GRAY</v>
      </c>
      <c r="E210" t="s">
        <v>1309</v>
      </c>
      <c r="F210" t="s">
        <v>1312</v>
      </c>
    </row>
    <row r="211" spans="1:6" ht="16">
      <c r="A211" s="129" t="s">
        <v>1360</v>
      </c>
      <c r="B211" s="131" t="s">
        <v>1307</v>
      </c>
      <c r="C211" t="s">
        <v>27</v>
      </c>
      <c r="D211" t="str">
        <f t="shared" si="4"/>
        <v>SCRUBS_ALABAMA_NAVY</v>
      </c>
      <c r="E211" t="s">
        <v>1310</v>
      </c>
      <c r="F211" t="s">
        <v>1313</v>
      </c>
    </row>
    <row r="212" spans="1:6" ht="16">
      <c r="A212" s="129" t="s">
        <v>1360</v>
      </c>
      <c r="B212" s="131" t="s">
        <v>1429</v>
      </c>
      <c r="C212" t="s">
        <v>1477</v>
      </c>
      <c r="D212" t="str">
        <f t="shared" si="4"/>
        <v>SCRUBS_MEDICAL_WHITE</v>
      </c>
      <c r="E212" t="s">
        <v>303</v>
      </c>
      <c r="F212" t="s">
        <v>304</v>
      </c>
    </row>
    <row r="213" spans="1:6" ht="16">
      <c r="A213" s="129" t="s">
        <v>1360</v>
      </c>
      <c r="B213" s="131" t="s">
        <v>1429</v>
      </c>
      <c r="C213" t="s">
        <v>27</v>
      </c>
      <c r="D213" t="str">
        <f>CONCATENATE(A213,"_",B213,"_",C213)</f>
        <v>SCRUBS_MEDICAL_NAVY</v>
      </c>
      <c r="E213" t="s">
        <v>67</v>
      </c>
      <c r="F213" t="s">
        <v>203</v>
      </c>
    </row>
    <row r="214" spans="1:6" ht="16">
      <c r="A214" s="129" t="s">
        <v>1360</v>
      </c>
      <c r="B214" s="131" t="s">
        <v>1429</v>
      </c>
      <c r="C214" t="s">
        <v>1511</v>
      </c>
      <c r="D214" t="str">
        <f>CONCATENATE(A214,"_",B214,"_",C214)</f>
        <v>SCRUBS_MEDICAL_JADE GREEN</v>
      </c>
      <c r="E214" t="s">
        <v>429</v>
      </c>
      <c r="F214" t="s">
        <v>430</v>
      </c>
    </row>
    <row r="215" spans="1:6" ht="16">
      <c r="A215" s="129" t="s">
        <v>1360</v>
      </c>
      <c r="B215" s="131" t="s">
        <v>1430</v>
      </c>
      <c r="C215" t="s">
        <v>1512</v>
      </c>
      <c r="D215" t="str">
        <f t="shared" si="4"/>
        <v>SCRUBS_MEDICAL_LA_PEARL GRAY</v>
      </c>
      <c r="E215" t="s">
        <v>1206</v>
      </c>
      <c r="F215" t="s">
        <v>1207</v>
      </c>
    </row>
    <row r="216" spans="1:6" ht="16">
      <c r="A216" s="129" t="s">
        <v>1360</v>
      </c>
      <c r="B216" s="131" t="s">
        <v>1430</v>
      </c>
      <c r="C216" t="s">
        <v>27</v>
      </c>
      <c r="D216" t="str">
        <f>CONCATENATE(A216,"_",B216,"_",C216)</f>
        <v>SCRUBS_MEDICAL_LA_NAVY</v>
      </c>
      <c r="E216" t="s">
        <v>1301</v>
      </c>
      <c r="F216" t="s">
        <v>1302</v>
      </c>
    </row>
    <row r="217" spans="1:6" ht="16">
      <c r="A217" s="129" t="s">
        <v>1360</v>
      </c>
      <c r="B217" s="131" t="s">
        <v>1430</v>
      </c>
      <c r="C217" t="s">
        <v>1513</v>
      </c>
      <c r="D217" t="str">
        <f t="shared" si="4"/>
        <v>SCRUBS_MEDICAL_LA_ROYAL BLUE</v>
      </c>
      <c r="E217" t="s">
        <v>1208</v>
      </c>
      <c r="F217" t="s">
        <v>1210</v>
      </c>
    </row>
    <row r="218" spans="1:6" ht="16">
      <c r="A218" s="129" t="s">
        <v>1360</v>
      </c>
      <c r="B218" s="131" t="s">
        <v>1430</v>
      </c>
      <c r="C218" t="s">
        <v>1482</v>
      </c>
      <c r="D218" t="str">
        <f>CONCATENATE(A218,"_",B218,"_",C218)</f>
        <v>SCRUBS_MEDICAL_LA_WINE</v>
      </c>
      <c r="E218" t="s">
        <v>1209</v>
      </c>
      <c r="F218" t="s">
        <v>1211</v>
      </c>
    </row>
    <row r="219" spans="1:6" ht="16">
      <c r="A219" s="129" t="s">
        <v>1360</v>
      </c>
      <c r="B219" s="131" t="s">
        <v>1431</v>
      </c>
      <c r="C219" t="s">
        <v>1479</v>
      </c>
      <c r="D219" t="str">
        <f t="shared" si="4"/>
        <v>SCRUBS_SURGICAL_BLACK</v>
      </c>
      <c r="E219" t="s">
        <v>794</v>
      </c>
      <c r="F219" t="s">
        <v>795</v>
      </c>
    </row>
    <row r="220" spans="1:6" ht="16">
      <c r="A220" s="129" t="s">
        <v>1360</v>
      </c>
      <c r="B220" s="131" t="s">
        <v>32</v>
      </c>
      <c r="C220" t="s">
        <v>1477</v>
      </c>
      <c r="D220" t="str">
        <f t="shared" si="4"/>
        <v>SCRUBS_UNIVERSAL_WHITE</v>
      </c>
      <c r="E220" t="s">
        <v>358</v>
      </c>
      <c r="F220" t="s">
        <v>360</v>
      </c>
    </row>
    <row r="221" spans="1:6" ht="16">
      <c r="A221" s="129" t="s">
        <v>1360</v>
      </c>
      <c r="B221" s="131" t="s">
        <v>32</v>
      </c>
      <c r="C221" t="s">
        <v>1479</v>
      </c>
      <c r="D221" t="str">
        <f t="shared" si="4"/>
        <v>SCRUBS_UNIVERSAL_BLACK</v>
      </c>
      <c r="E221" t="s">
        <v>359</v>
      </c>
      <c r="F221" t="s">
        <v>361</v>
      </c>
    </row>
    <row r="222" spans="1:6" ht="16">
      <c r="A222" s="129" t="s">
        <v>1360</v>
      </c>
      <c r="B222" s="131" t="s">
        <v>808</v>
      </c>
      <c r="C222" t="s">
        <v>1477</v>
      </c>
      <c r="D222" t="str">
        <f t="shared" si="4"/>
        <v>SCRUBS_VERONICA_WHITE</v>
      </c>
      <c r="E222" t="s">
        <v>809</v>
      </c>
      <c r="F222" t="s">
        <v>810</v>
      </c>
    </row>
    <row r="223" spans="1:6" ht="16">
      <c r="A223" s="129" t="s">
        <v>1360</v>
      </c>
      <c r="B223" s="131" t="s">
        <v>808</v>
      </c>
      <c r="C223" t="s">
        <v>1479</v>
      </c>
      <c r="D223" t="str">
        <f t="shared" si="4"/>
        <v>SCRUBS_VERONICA_BLACK</v>
      </c>
      <c r="E223" t="s">
        <v>950</v>
      </c>
      <c r="F223" t="s">
        <v>951</v>
      </c>
    </row>
    <row r="224" spans="1:6" ht="16">
      <c r="A224" s="129" t="s">
        <v>1360</v>
      </c>
      <c r="B224" s="131" t="s">
        <v>1855</v>
      </c>
      <c r="C224" t="s">
        <v>27</v>
      </c>
      <c r="D224" t="str">
        <f t="shared" si="4"/>
        <v>SCRUBS_HOTELIER_COLLAR_MAO_NAVY</v>
      </c>
      <c r="E224" t="s">
        <v>1863</v>
      </c>
      <c r="F224" t="s">
        <v>1864</v>
      </c>
    </row>
    <row r="225" spans="1:6" ht="16">
      <c r="A225" s="129" t="s">
        <v>1361</v>
      </c>
      <c r="B225" s="131" t="s">
        <v>1432</v>
      </c>
      <c r="D225" t="str">
        <f t="shared" si="4"/>
        <v>GOGGLES_TRANSPARENT_DIRECT_VENTILATION_SAFETY_</v>
      </c>
      <c r="E225" t="s">
        <v>616</v>
      </c>
      <c r="F225" t="s">
        <v>617</v>
      </c>
    </row>
    <row r="226" spans="1:6" ht="16">
      <c r="A226" s="129" t="s">
        <v>1361</v>
      </c>
      <c r="B226" s="131" t="s">
        <v>1433</v>
      </c>
      <c r="D226" t="str">
        <f t="shared" si="4"/>
        <v>GOGGLES_TRANSPARENT_INDIRECT_VENTILATION_SAFETY_</v>
      </c>
      <c r="E226" t="s">
        <v>592</v>
      </c>
      <c r="F226" t="s">
        <v>593</v>
      </c>
    </row>
    <row r="227" spans="1:6" ht="16">
      <c r="A227" s="129" t="s">
        <v>1362</v>
      </c>
      <c r="B227" s="131" t="s">
        <v>1434</v>
      </c>
      <c r="C227" t="s">
        <v>27</v>
      </c>
      <c r="D227" t="str">
        <f t="shared" si="4"/>
        <v>CAP_GABARDINE_NAVY</v>
      </c>
      <c r="E227" t="s">
        <v>1155</v>
      </c>
      <c r="F227" t="s">
        <v>1156</v>
      </c>
    </row>
    <row r="228" spans="1:6" ht="16">
      <c r="A228" s="129" t="s">
        <v>1362</v>
      </c>
      <c r="B228" s="131" t="s">
        <v>1434</v>
      </c>
      <c r="C228" t="s">
        <v>1479</v>
      </c>
      <c r="D228" t="str">
        <f t="shared" si="4"/>
        <v>CAP_GABARDINE_BLACK</v>
      </c>
      <c r="E228" t="s">
        <v>1157</v>
      </c>
      <c r="F228" t="s">
        <v>1158</v>
      </c>
    </row>
    <row r="229" spans="1:6" ht="16">
      <c r="A229" s="129" t="s">
        <v>1362</v>
      </c>
      <c r="B229" s="131" t="s">
        <v>1435</v>
      </c>
      <c r="C229" t="s">
        <v>1497</v>
      </c>
      <c r="D229" t="str">
        <f t="shared" si="4"/>
        <v>CAP_REFLECTIVE_SILVER</v>
      </c>
      <c r="E229" t="s">
        <v>1025</v>
      </c>
      <c r="F229" t="s">
        <v>1026</v>
      </c>
    </row>
    <row r="230" spans="1:6" ht="16">
      <c r="A230" s="129" t="s">
        <v>1362</v>
      </c>
      <c r="B230" s="131" t="s">
        <v>1790</v>
      </c>
      <c r="C230" t="s">
        <v>1481</v>
      </c>
      <c r="D230" t="str">
        <f t="shared" si="4"/>
        <v>CAP_LEGIONNAIRE_KHAKI</v>
      </c>
      <c r="E230" t="s">
        <v>1794</v>
      </c>
      <c r="F230" t="s">
        <v>1795</v>
      </c>
    </row>
    <row r="231" spans="1:6" ht="16">
      <c r="A231" s="129" t="s">
        <v>1362</v>
      </c>
      <c r="B231" s="131" t="s">
        <v>1790</v>
      </c>
      <c r="C231" t="s">
        <v>27</v>
      </c>
      <c r="D231" t="str">
        <f t="shared" si="4"/>
        <v>CAP_LEGIONNAIRE_NAVY</v>
      </c>
      <c r="E231" t="s">
        <v>1796</v>
      </c>
      <c r="F231" t="s">
        <v>1797</v>
      </c>
    </row>
    <row r="232" spans="1:6" ht="16">
      <c r="A232" s="129" t="s">
        <v>1362</v>
      </c>
      <c r="B232" s="131" t="s">
        <v>1296</v>
      </c>
      <c r="C232" t="s">
        <v>1477</v>
      </c>
      <c r="D232" t="str">
        <f t="shared" si="4"/>
        <v>CAP_GOLF_WHITE</v>
      </c>
      <c r="E232" t="s">
        <v>1718</v>
      </c>
      <c r="F232" t="s">
        <v>1721</v>
      </c>
    </row>
    <row r="233" spans="1:6" ht="16">
      <c r="A233" s="129" t="s">
        <v>1362</v>
      </c>
      <c r="B233" s="131" t="s">
        <v>1296</v>
      </c>
      <c r="C233" t="s">
        <v>1479</v>
      </c>
      <c r="D233" t="str">
        <f t="shared" si="4"/>
        <v>CAP_GOLF_BLACK</v>
      </c>
      <c r="E233" t="s">
        <v>1719</v>
      </c>
      <c r="F233" t="s">
        <v>1722</v>
      </c>
    </row>
    <row r="234" spans="1:6" ht="16">
      <c r="A234" s="129" t="s">
        <v>1362</v>
      </c>
      <c r="B234" s="131" t="s">
        <v>1296</v>
      </c>
      <c r="C234" t="s">
        <v>27</v>
      </c>
      <c r="D234" t="str">
        <f t="shared" si="4"/>
        <v>CAP_GOLF_NAVY</v>
      </c>
      <c r="E234" t="s">
        <v>1720</v>
      </c>
      <c r="F234" t="s">
        <v>1723</v>
      </c>
    </row>
    <row r="235" spans="1:6" ht="16">
      <c r="A235" s="129" t="s">
        <v>1362</v>
      </c>
      <c r="B235" s="131" t="s">
        <v>1791</v>
      </c>
      <c r="C235" t="s">
        <v>1481</v>
      </c>
      <c r="D235" t="str">
        <f t="shared" si="4"/>
        <v>CAP_HUNTER_KHAKI</v>
      </c>
      <c r="E235" t="s">
        <v>1720</v>
      </c>
      <c r="F235" t="s">
        <v>1723</v>
      </c>
    </row>
    <row r="236" spans="1:6" ht="16">
      <c r="A236" s="129" t="s">
        <v>1362</v>
      </c>
      <c r="B236" s="131" t="s">
        <v>1791</v>
      </c>
      <c r="C236" t="s">
        <v>27</v>
      </c>
      <c r="D236" t="str">
        <f>CONCATENATE(A236,"_",B236,"_",C236)</f>
        <v>CAP_HUNTER_NAVY</v>
      </c>
      <c r="E236" t="s">
        <v>1792</v>
      </c>
      <c r="F236" t="s">
        <v>1793</v>
      </c>
    </row>
    <row r="237" spans="1:6" ht="16">
      <c r="A237" s="129" t="s">
        <v>1363</v>
      </c>
      <c r="B237" s="131" t="s">
        <v>20</v>
      </c>
      <c r="C237" t="s">
        <v>1479</v>
      </c>
      <c r="D237" t="str">
        <f t="shared" si="4"/>
        <v>HAT_CHEF_BLACK</v>
      </c>
      <c r="E237" t="s">
        <v>89</v>
      </c>
      <c r="F237" t="s">
        <v>229</v>
      </c>
    </row>
    <row r="238" spans="1:6" ht="16">
      <c r="A238" s="129" t="s">
        <v>1364</v>
      </c>
      <c r="B238" s="131" t="s">
        <v>1436</v>
      </c>
      <c r="D238" t="str">
        <f t="shared" si="4"/>
        <v>GLOVES_COTTON_PALM_OF_SPLIT_LEATHER_</v>
      </c>
      <c r="E238" t="s">
        <v>576</v>
      </c>
      <c r="F238" t="s">
        <v>577</v>
      </c>
    </row>
    <row r="239" spans="1:6" ht="16">
      <c r="A239" s="129" t="s">
        <v>1364</v>
      </c>
      <c r="B239" s="131" t="s">
        <v>1437</v>
      </c>
      <c r="D239" t="str">
        <f t="shared" si="4"/>
        <v>GLOVES_SPLIT_LEATHER_HEAVY_DUTY_</v>
      </c>
      <c r="E239" t="s">
        <v>580</v>
      </c>
      <c r="F239" t="s">
        <v>581</v>
      </c>
    </row>
    <row r="240" spans="1:6" ht="16">
      <c r="A240" s="129" t="s">
        <v>467</v>
      </c>
      <c r="B240" s="131" t="s">
        <v>1574</v>
      </c>
      <c r="C240" t="s">
        <v>1477</v>
      </c>
      <c r="D240" t="str">
        <f t="shared" ref="D240:D300" si="6">CONCATENATE(A240,"_",B240,"_",C240)</f>
        <v>GUAYABERA_PREMIUM_100_COTTON_CANVAS_WHITE</v>
      </c>
      <c r="E240" t="s">
        <v>470</v>
      </c>
      <c r="F240" t="s">
        <v>471</v>
      </c>
    </row>
    <row r="241" spans="1:6" ht="16">
      <c r="A241" s="129" t="s">
        <v>1365</v>
      </c>
      <c r="B241" s="131" t="s">
        <v>1438</v>
      </c>
      <c r="C241" t="s">
        <v>1505</v>
      </c>
      <c r="D241" t="str">
        <f t="shared" si="6"/>
        <v>RAINCOAT_2_PIECES_YELLOW</v>
      </c>
      <c r="E241" t="s">
        <v>362</v>
      </c>
      <c r="F241" t="s">
        <v>370</v>
      </c>
    </row>
    <row r="242" spans="1:6" ht="16">
      <c r="A242" s="129" t="s">
        <v>1365</v>
      </c>
      <c r="B242" s="131" t="s">
        <v>1438</v>
      </c>
      <c r="C242" t="s">
        <v>1480</v>
      </c>
      <c r="D242" t="str">
        <f t="shared" si="6"/>
        <v>RAINCOAT_2_PIECES_GRAY</v>
      </c>
      <c r="E242" t="s">
        <v>369</v>
      </c>
      <c r="F242" t="s">
        <v>377</v>
      </c>
    </row>
    <row r="243" spans="1:6" ht="16">
      <c r="A243" s="129" t="s">
        <v>1365</v>
      </c>
      <c r="B243" s="131" t="s">
        <v>1438</v>
      </c>
      <c r="C243" t="s">
        <v>27</v>
      </c>
      <c r="D243" t="str">
        <f t="shared" si="6"/>
        <v>RAINCOAT_2_PIECES_NAVY</v>
      </c>
      <c r="E243" t="s">
        <v>365</v>
      </c>
      <c r="F243" t="s">
        <v>373</v>
      </c>
    </row>
    <row r="244" spans="1:6" ht="16">
      <c r="A244" s="129" t="s">
        <v>1365</v>
      </c>
      <c r="B244" s="131" t="s">
        <v>1438</v>
      </c>
      <c r="C244" t="s">
        <v>1495</v>
      </c>
      <c r="D244" t="str">
        <f t="shared" si="6"/>
        <v>RAINCOAT_2_PIECES_ORANGE</v>
      </c>
      <c r="E244" t="s">
        <v>363</v>
      </c>
      <c r="F244" t="s">
        <v>371</v>
      </c>
    </row>
    <row r="245" spans="1:6" ht="16">
      <c r="A245" s="129" t="s">
        <v>1365</v>
      </c>
      <c r="B245" s="131" t="s">
        <v>1438</v>
      </c>
      <c r="C245" t="s">
        <v>1479</v>
      </c>
      <c r="D245" t="str">
        <f t="shared" si="6"/>
        <v>RAINCOAT_2_PIECES_BLACK</v>
      </c>
      <c r="E245" t="s">
        <v>367</v>
      </c>
      <c r="F245" t="s">
        <v>375</v>
      </c>
    </row>
    <row r="246" spans="1:6" ht="16">
      <c r="A246" s="129" t="s">
        <v>1365</v>
      </c>
      <c r="B246" s="131" t="s">
        <v>1438</v>
      </c>
      <c r="C246" t="s">
        <v>1513</v>
      </c>
      <c r="D246" t="str">
        <f t="shared" si="6"/>
        <v>RAINCOAT_2_PIECES_ROYAL BLUE</v>
      </c>
      <c r="E246" t="s">
        <v>368</v>
      </c>
      <c r="F246" t="s">
        <v>376</v>
      </c>
    </row>
    <row r="247" spans="1:6" ht="16">
      <c r="A247" s="129" t="s">
        <v>1365</v>
      </c>
      <c r="B247" s="131" t="s">
        <v>1438</v>
      </c>
      <c r="C247" t="s">
        <v>1483</v>
      </c>
      <c r="D247" t="str">
        <f t="shared" si="6"/>
        <v>RAINCOAT_2_PIECES_RED</v>
      </c>
      <c r="E247" t="s">
        <v>366</v>
      </c>
      <c r="F247" t="s">
        <v>374</v>
      </c>
    </row>
    <row r="248" spans="1:6" ht="16">
      <c r="A248" s="129" t="s">
        <v>1365</v>
      </c>
      <c r="B248" s="131" t="s">
        <v>1438</v>
      </c>
      <c r="C248" t="s">
        <v>1484</v>
      </c>
      <c r="D248" t="str">
        <f t="shared" si="6"/>
        <v>RAINCOAT_2_PIECES_GREEN</v>
      </c>
      <c r="E248" t="s">
        <v>364</v>
      </c>
      <c r="F248" t="s">
        <v>372</v>
      </c>
    </row>
    <row r="249" spans="1:6" ht="16">
      <c r="A249" s="129" t="s">
        <v>1365</v>
      </c>
      <c r="B249" s="131" t="s">
        <v>1434</v>
      </c>
      <c r="C249" t="s">
        <v>1505</v>
      </c>
      <c r="D249" t="str">
        <f t="shared" si="6"/>
        <v>RAINCOAT_GABARDINE_YELLOW</v>
      </c>
      <c r="E249" t="s">
        <v>378</v>
      </c>
      <c r="F249" t="s">
        <v>386</v>
      </c>
    </row>
    <row r="250" spans="1:6" ht="16">
      <c r="A250" s="129" t="s">
        <v>1365</v>
      </c>
      <c r="B250" s="131" t="s">
        <v>1434</v>
      </c>
      <c r="C250" t="s">
        <v>1480</v>
      </c>
      <c r="D250" t="str">
        <f t="shared" si="6"/>
        <v>RAINCOAT_GABARDINE_GRAY</v>
      </c>
      <c r="E250" t="s">
        <v>385</v>
      </c>
      <c r="F250" t="s">
        <v>393</v>
      </c>
    </row>
    <row r="251" spans="1:6" ht="16">
      <c r="A251" s="129" t="s">
        <v>1365</v>
      </c>
      <c r="B251" s="131" t="s">
        <v>1434</v>
      </c>
      <c r="C251" t="s">
        <v>27</v>
      </c>
      <c r="D251" t="str">
        <f t="shared" si="6"/>
        <v>RAINCOAT_GABARDINE_NAVY</v>
      </c>
      <c r="E251" t="s">
        <v>381</v>
      </c>
      <c r="F251" t="s">
        <v>389</v>
      </c>
    </row>
    <row r="252" spans="1:6" ht="16">
      <c r="A252" s="129" t="s">
        <v>1365</v>
      </c>
      <c r="B252" s="131" t="s">
        <v>1434</v>
      </c>
      <c r="C252" t="s">
        <v>1495</v>
      </c>
      <c r="D252" t="str">
        <f t="shared" si="6"/>
        <v>RAINCOAT_GABARDINE_ORANGE</v>
      </c>
      <c r="E252" t="s">
        <v>379</v>
      </c>
      <c r="F252" t="s">
        <v>387</v>
      </c>
    </row>
    <row r="253" spans="1:6" ht="16">
      <c r="A253" s="129" t="s">
        <v>1365</v>
      </c>
      <c r="B253" s="131" t="s">
        <v>1434</v>
      </c>
      <c r="C253" t="s">
        <v>1479</v>
      </c>
      <c r="D253" t="str">
        <f t="shared" si="6"/>
        <v>RAINCOAT_GABARDINE_BLACK</v>
      </c>
      <c r="E253" t="s">
        <v>383</v>
      </c>
      <c r="F253" t="s">
        <v>391</v>
      </c>
    </row>
    <row r="254" spans="1:6" ht="16">
      <c r="A254" s="129" t="s">
        <v>1365</v>
      </c>
      <c r="B254" s="131" t="s">
        <v>1434</v>
      </c>
      <c r="C254" t="s">
        <v>1513</v>
      </c>
      <c r="D254" t="str">
        <f t="shared" si="6"/>
        <v>RAINCOAT_GABARDINE_ROYAL BLUE</v>
      </c>
      <c r="E254" t="s">
        <v>384</v>
      </c>
      <c r="F254" t="s">
        <v>392</v>
      </c>
    </row>
    <row r="255" spans="1:6" ht="16">
      <c r="A255" s="129" t="s">
        <v>1365</v>
      </c>
      <c r="B255" s="131" t="s">
        <v>1434</v>
      </c>
      <c r="C255" t="s">
        <v>1483</v>
      </c>
      <c r="D255" t="str">
        <f t="shared" si="6"/>
        <v>RAINCOAT_GABARDINE_RED</v>
      </c>
      <c r="E255" t="s">
        <v>382</v>
      </c>
      <c r="F255" t="s">
        <v>390</v>
      </c>
    </row>
    <row r="256" spans="1:6" ht="16">
      <c r="A256" s="129" t="s">
        <v>1365</v>
      </c>
      <c r="B256" s="131" t="s">
        <v>1434</v>
      </c>
      <c r="C256" t="s">
        <v>1484</v>
      </c>
      <c r="D256" t="str">
        <f t="shared" si="6"/>
        <v>RAINCOAT_GABARDINE_GREEN</v>
      </c>
      <c r="E256" t="s">
        <v>380</v>
      </c>
      <c r="F256" t="s">
        <v>388</v>
      </c>
    </row>
    <row r="257" spans="1:6" ht="16">
      <c r="A257" s="129" t="s">
        <v>1365</v>
      </c>
      <c r="B257" s="131" t="s">
        <v>1439</v>
      </c>
      <c r="C257" t="s">
        <v>1514</v>
      </c>
      <c r="D257" t="str">
        <f t="shared" si="6"/>
        <v>RAINCOAT_MOTORCYCLIST_RED/BLACK</v>
      </c>
      <c r="E257" t="s">
        <v>395</v>
      </c>
      <c r="F257" t="s">
        <v>397</v>
      </c>
    </row>
    <row r="258" spans="1:6" ht="16">
      <c r="A258" s="129" t="s">
        <v>1365</v>
      </c>
      <c r="B258" s="131" t="s">
        <v>1439</v>
      </c>
      <c r="C258" t="s">
        <v>1515</v>
      </c>
      <c r="D258" t="str">
        <f t="shared" si="6"/>
        <v>RAINCOAT_MOTORCYCLIST_GREEN/BLACK</v>
      </c>
      <c r="E258" t="s">
        <v>394</v>
      </c>
      <c r="F258" t="s">
        <v>396</v>
      </c>
    </row>
    <row r="259" spans="1:6" ht="16">
      <c r="A259" s="129" t="s">
        <v>1365</v>
      </c>
      <c r="B259" s="131" t="s">
        <v>1555</v>
      </c>
      <c r="C259" t="s">
        <v>1505</v>
      </c>
      <c r="D259" t="str">
        <f t="shared" si="6"/>
        <v>RAINCOAT_PONCHO_STYLE_YELLOW</v>
      </c>
      <c r="E259" t="s">
        <v>398</v>
      </c>
      <c r="F259" t="s">
        <v>401</v>
      </c>
    </row>
    <row r="260" spans="1:6" ht="16">
      <c r="A260" s="129" t="s">
        <v>1365</v>
      </c>
      <c r="B260" s="131" t="s">
        <v>1555</v>
      </c>
      <c r="C260" t="s">
        <v>27</v>
      </c>
      <c r="D260" t="str">
        <f t="shared" si="6"/>
        <v>RAINCOAT_PONCHO_STYLE_NAVY</v>
      </c>
      <c r="E260" t="s">
        <v>399</v>
      </c>
      <c r="F260" t="s">
        <v>402</v>
      </c>
    </row>
    <row r="261" spans="1:6" ht="16">
      <c r="A261" s="129" t="s">
        <v>1365</v>
      </c>
      <c r="B261" s="131" t="s">
        <v>1555</v>
      </c>
      <c r="C261" t="s">
        <v>1513</v>
      </c>
      <c r="D261" t="str">
        <f t="shared" si="6"/>
        <v>RAINCOAT_PONCHO_STYLE_ROYAL BLUE</v>
      </c>
      <c r="E261" t="s">
        <v>400</v>
      </c>
      <c r="F261" t="s">
        <v>403</v>
      </c>
    </row>
    <row r="262" spans="1:6" ht="16">
      <c r="A262" s="129" t="s">
        <v>1572</v>
      </c>
      <c r="B262" s="131" t="s">
        <v>1527</v>
      </c>
      <c r="D262" t="str">
        <f t="shared" si="6"/>
        <v>SAFETY_GLASSES_DARK_</v>
      </c>
      <c r="E262" t="s">
        <v>582</v>
      </c>
      <c r="F262" t="s">
        <v>583</v>
      </c>
    </row>
    <row r="263" spans="1:6" ht="16">
      <c r="A263" s="129" t="s">
        <v>1572</v>
      </c>
      <c r="B263" s="131" t="s">
        <v>1504</v>
      </c>
      <c r="D263" t="str">
        <f t="shared" si="6"/>
        <v>SAFETY_GLASSES_TRANSPARENT_</v>
      </c>
      <c r="E263" t="s">
        <v>578</v>
      </c>
      <c r="F263" t="s">
        <v>579</v>
      </c>
    </row>
    <row r="264" spans="1:6" ht="16">
      <c r="A264" s="129" t="s">
        <v>1366</v>
      </c>
      <c r="B264" s="131" t="s">
        <v>1556</v>
      </c>
      <c r="C264" t="s">
        <v>1477</v>
      </c>
      <c r="D264" t="str">
        <f t="shared" si="6"/>
        <v>APRON_4_VIEWS_WHITE</v>
      </c>
      <c r="E264" t="s">
        <v>114</v>
      </c>
      <c r="F264" t="s">
        <v>234</v>
      </c>
    </row>
    <row r="265" spans="1:6" ht="16">
      <c r="A265" s="129" t="s">
        <v>1366</v>
      </c>
      <c r="B265" s="131" t="s">
        <v>1528</v>
      </c>
      <c r="C265" t="s">
        <v>27</v>
      </c>
      <c r="D265" t="str">
        <f t="shared" si="6"/>
        <v>APRON_ADJUSTABLE_NAVY</v>
      </c>
      <c r="E265" t="s">
        <v>115</v>
      </c>
      <c r="F265" t="s">
        <v>235</v>
      </c>
    </row>
    <row r="266" spans="1:6" ht="16">
      <c r="A266" s="129" t="s">
        <v>1366</v>
      </c>
      <c r="B266" s="131" t="s">
        <v>1567</v>
      </c>
      <c r="C266" t="s">
        <v>1516</v>
      </c>
      <c r="D266" t="str">
        <f t="shared" si="6"/>
        <v>APRON_V_NECK_PEARL_GRAY</v>
      </c>
      <c r="E266" t="s">
        <v>113</v>
      </c>
      <c r="F266" t="s">
        <v>233</v>
      </c>
    </row>
    <row r="267" spans="1:6" ht="16">
      <c r="A267" s="129" t="s">
        <v>1366</v>
      </c>
      <c r="B267" s="131" t="s">
        <v>1567</v>
      </c>
      <c r="C267" t="s">
        <v>1479</v>
      </c>
      <c r="D267" t="str">
        <f t="shared" si="6"/>
        <v>APRON_V_NECK_BLACK</v>
      </c>
      <c r="E267" t="s">
        <v>112</v>
      </c>
      <c r="F267" t="s">
        <v>232</v>
      </c>
    </row>
    <row r="268" spans="1:6" ht="16">
      <c r="A268" s="129" t="s">
        <v>1366</v>
      </c>
      <c r="B268" s="131" t="s">
        <v>1440</v>
      </c>
      <c r="C268" t="s">
        <v>1479</v>
      </c>
      <c r="D268" t="str">
        <f t="shared" si="6"/>
        <v>APRON_LONG_BLACK</v>
      </c>
      <c r="E268" t="s">
        <v>111</v>
      </c>
      <c r="F268" t="s">
        <v>231</v>
      </c>
    </row>
    <row r="269" spans="1:6" ht="16">
      <c r="A269" s="129" t="s">
        <v>1366</v>
      </c>
      <c r="B269" s="131" t="s">
        <v>1557</v>
      </c>
      <c r="C269" t="s">
        <v>27</v>
      </c>
      <c r="D269" t="str">
        <f t="shared" si="6"/>
        <v>APRON_LONG_COMBINED_DENIM_NAVY</v>
      </c>
      <c r="E269" t="s">
        <v>806</v>
      </c>
      <c r="F269" t="s">
        <v>807</v>
      </c>
    </row>
    <row r="270" spans="1:6" ht="16">
      <c r="A270" s="129" t="s">
        <v>1366</v>
      </c>
      <c r="B270" s="131" t="s">
        <v>1441</v>
      </c>
      <c r="C270" t="s">
        <v>1479</v>
      </c>
      <c r="D270" t="str">
        <f t="shared" si="6"/>
        <v>APRON_MID_TWILL_BLACK</v>
      </c>
      <c r="E270" t="s">
        <v>110</v>
      </c>
      <c r="F270" t="s">
        <v>230</v>
      </c>
    </row>
    <row r="271" spans="1:6" ht="16">
      <c r="A271" s="129" t="s">
        <v>1366</v>
      </c>
      <c r="B271" s="131" t="s">
        <v>1832</v>
      </c>
      <c r="C271" t="s">
        <v>25</v>
      </c>
      <c r="D271" t="str">
        <f t="shared" si="6"/>
        <v>APRON_BBQ_BLUE</v>
      </c>
      <c r="E271" t="s">
        <v>1833</v>
      </c>
      <c r="F271" t="s">
        <v>1834</v>
      </c>
    </row>
    <row r="272" spans="1:6" ht="16">
      <c r="A272" s="129" t="s">
        <v>1367</v>
      </c>
      <c r="B272" s="131" t="s">
        <v>1022</v>
      </c>
      <c r="C272" t="s">
        <v>1503</v>
      </c>
      <c r="D272" t="str">
        <f t="shared" si="6"/>
        <v>OVERALLS_COREA_OXFORD_GRAY</v>
      </c>
      <c r="E272" t="s">
        <v>78</v>
      </c>
      <c r="F272" t="s">
        <v>205</v>
      </c>
    </row>
    <row r="273" spans="1:6" ht="16">
      <c r="A273" s="129" t="s">
        <v>1367</v>
      </c>
      <c r="B273" s="131" t="s">
        <v>1564</v>
      </c>
      <c r="C273" t="s">
        <v>27</v>
      </c>
      <c r="D273" t="str">
        <f t="shared" si="6"/>
        <v>OVERALLS_FLAME_RESISTANT_NAVY</v>
      </c>
      <c r="E273" t="s">
        <v>1348</v>
      </c>
      <c r="F273" t="s">
        <v>1349</v>
      </c>
    </row>
    <row r="274" spans="1:6" ht="16">
      <c r="A274" s="129" t="s">
        <v>1367</v>
      </c>
      <c r="B274" s="131" t="s">
        <v>1399</v>
      </c>
      <c r="C274" t="s">
        <v>27</v>
      </c>
      <c r="D274" t="str">
        <f t="shared" si="6"/>
        <v>OVERALLS_LONG_SLEEVE_NAVY</v>
      </c>
      <c r="E274" t="s">
        <v>79</v>
      </c>
      <c r="F274" t="s">
        <v>206</v>
      </c>
    </row>
    <row r="275" spans="1:6" ht="16">
      <c r="A275" s="129" t="s">
        <v>1367</v>
      </c>
      <c r="B275" s="131" t="s">
        <v>1568</v>
      </c>
      <c r="C275" t="s">
        <v>27</v>
      </c>
      <c r="D275" t="str">
        <f t="shared" si="6"/>
        <v>OVERALLS_CHLORINE_RESISTANT_LONG_SLEEVE_NAVY</v>
      </c>
      <c r="E275" t="s">
        <v>80</v>
      </c>
      <c r="F275" t="s">
        <v>207</v>
      </c>
    </row>
    <row r="276" spans="1:6" ht="16">
      <c r="A276" s="129" t="s">
        <v>1367</v>
      </c>
      <c r="B276" s="131" t="s">
        <v>1442</v>
      </c>
      <c r="C276" t="s">
        <v>1495</v>
      </c>
      <c r="D276" t="str">
        <f t="shared" si="6"/>
        <v>OVERALLS_LONG_SLEEVE_PEMEX_ORANGE</v>
      </c>
      <c r="E276" t="s">
        <v>427</v>
      </c>
      <c r="F276" t="s">
        <v>428</v>
      </c>
    </row>
    <row r="277" spans="1:6" ht="16">
      <c r="A277" s="129" t="s">
        <v>1367</v>
      </c>
      <c r="B277" s="131" t="s">
        <v>1558</v>
      </c>
      <c r="C277" t="s">
        <v>1503</v>
      </c>
      <c r="D277" t="str">
        <f t="shared" si="6"/>
        <v>OVERALLS_SLEEVELESS_GABARDINE_OXFORD_GRAY</v>
      </c>
      <c r="E277" t="s">
        <v>77</v>
      </c>
      <c r="F277" t="s">
        <v>204</v>
      </c>
    </row>
    <row r="278" spans="1:6" ht="16">
      <c r="A278" s="129" t="s">
        <v>1731</v>
      </c>
      <c r="B278" s="131" t="s">
        <v>19</v>
      </c>
      <c r="C278" t="s">
        <v>1500</v>
      </c>
      <c r="D278" t="str">
        <f t="shared" si="6"/>
        <v>POLO_DRY_FIT_NEON_YELLOW</v>
      </c>
      <c r="E278" t="s">
        <v>1027</v>
      </c>
      <c r="F278" t="s">
        <v>1028</v>
      </c>
    </row>
    <row r="279" spans="1:6" ht="16">
      <c r="A279" s="129" t="s">
        <v>1731</v>
      </c>
      <c r="B279" s="131" t="s">
        <v>19</v>
      </c>
      <c r="C279" t="s">
        <v>1477</v>
      </c>
      <c r="D279" t="str">
        <f t="shared" si="6"/>
        <v>POLO_DRY_FIT_WHITE</v>
      </c>
      <c r="E279" t="s">
        <v>100</v>
      </c>
      <c r="F279" t="s">
        <v>215</v>
      </c>
    </row>
    <row r="280" spans="1:6" ht="16">
      <c r="A280" s="129" t="s">
        <v>1731</v>
      </c>
      <c r="B280" s="131" t="s">
        <v>19</v>
      </c>
      <c r="C280" t="s">
        <v>1503</v>
      </c>
      <c r="D280" t="str">
        <f t="shared" si="6"/>
        <v>POLO_DRY_FIT_OXFORD_GRAY</v>
      </c>
      <c r="E280" t="s">
        <v>103</v>
      </c>
      <c r="F280" t="s">
        <v>216</v>
      </c>
    </row>
    <row r="281" spans="1:6" ht="16">
      <c r="A281" s="129" t="s">
        <v>1731</v>
      </c>
      <c r="B281" s="131" t="s">
        <v>19</v>
      </c>
      <c r="C281" t="s">
        <v>27</v>
      </c>
      <c r="D281" t="str">
        <f t="shared" si="6"/>
        <v>POLO_DRY_FIT_NAVY</v>
      </c>
      <c r="E281" t="s">
        <v>101</v>
      </c>
      <c r="F281" t="s">
        <v>217</v>
      </c>
    </row>
    <row r="282" spans="1:6" ht="16">
      <c r="A282" s="129" t="s">
        <v>1731</v>
      </c>
      <c r="B282" s="131" t="s">
        <v>19</v>
      </c>
      <c r="C282" t="s">
        <v>1479</v>
      </c>
      <c r="D282" t="str">
        <f t="shared" si="6"/>
        <v>POLO_DRY_FIT_BLACK</v>
      </c>
      <c r="E282" t="s">
        <v>102</v>
      </c>
      <c r="F282" t="s">
        <v>218</v>
      </c>
    </row>
    <row r="283" spans="1:6" ht="16">
      <c r="A283" s="129" t="s">
        <v>1731</v>
      </c>
      <c r="B283" s="131" t="s">
        <v>1837</v>
      </c>
      <c r="C283" t="s">
        <v>1500</v>
      </c>
      <c r="D283" t="str">
        <f t="shared" si="6"/>
        <v>POLO_DRY_FIT_STRETCH_REFLECTIVE_NEON_YELLOW</v>
      </c>
      <c r="E283" t="s">
        <v>1835</v>
      </c>
      <c r="F283" t="s">
        <v>1836</v>
      </c>
    </row>
    <row r="284" spans="1:6" ht="16">
      <c r="A284" s="129" t="s">
        <v>1731</v>
      </c>
      <c r="B284" s="131" t="s">
        <v>1443</v>
      </c>
      <c r="C284" t="s">
        <v>1477</v>
      </c>
      <c r="D284" t="str">
        <f t="shared" si="6"/>
        <v>POLO_PREMIUM_DRY_FIT_WHITE</v>
      </c>
      <c r="E284" t="s">
        <v>104</v>
      </c>
      <c r="F284" t="s">
        <v>219</v>
      </c>
    </row>
    <row r="285" spans="1:6" ht="16">
      <c r="A285" s="129" t="s">
        <v>1731</v>
      </c>
      <c r="B285" s="131" t="s">
        <v>1443</v>
      </c>
      <c r="C285" t="s">
        <v>27</v>
      </c>
      <c r="D285" t="str">
        <f t="shared" si="6"/>
        <v>POLO_PREMIUM_DRY_FIT_NAVY</v>
      </c>
      <c r="E285" t="s">
        <v>105</v>
      </c>
      <c r="F285" t="s">
        <v>220</v>
      </c>
    </row>
    <row r="286" spans="1:6" ht="16">
      <c r="A286" s="129" t="s">
        <v>1731</v>
      </c>
      <c r="B286" s="131" t="s">
        <v>1443</v>
      </c>
      <c r="C286" t="s">
        <v>1483</v>
      </c>
      <c r="D286" t="str">
        <f t="shared" si="6"/>
        <v>POLO_PREMIUM_DRY_FIT_RED</v>
      </c>
      <c r="E286" t="s">
        <v>106</v>
      </c>
      <c r="F286" t="s">
        <v>221</v>
      </c>
    </row>
    <row r="287" spans="1:6" ht="16">
      <c r="A287" s="129" t="s">
        <v>1731</v>
      </c>
      <c r="B287" s="131" t="s">
        <v>843</v>
      </c>
      <c r="C287" t="s">
        <v>1477</v>
      </c>
      <c r="D287" t="str">
        <f t="shared" si="6"/>
        <v>POLO_GOLF_DRY_FIT_WHITE</v>
      </c>
      <c r="E287" t="s">
        <v>848</v>
      </c>
      <c r="F287" t="s">
        <v>849</v>
      </c>
    </row>
    <row r="288" spans="1:6" ht="16">
      <c r="A288" s="129" t="s">
        <v>1731</v>
      </c>
      <c r="B288" s="131" t="s">
        <v>843</v>
      </c>
      <c r="C288" t="s">
        <v>1477</v>
      </c>
      <c r="D288" t="str">
        <f t="shared" si="6"/>
        <v>POLO_GOLF_DRY_FIT_WHITE</v>
      </c>
      <c r="E288" t="s">
        <v>1092</v>
      </c>
      <c r="F288" t="s">
        <v>1093</v>
      </c>
    </row>
    <row r="289" spans="1:6" ht="16">
      <c r="A289" s="129" t="s">
        <v>1731</v>
      </c>
      <c r="B289" s="131" t="s">
        <v>843</v>
      </c>
      <c r="C289" t="s">
        <v>27</v>
      </c>
      <c r="D289" t="str">
        <f t="shared" si="6"/>
        <v>POLO_GOLF_DRY_FIT_NAVY</v>
      </c>
      <c r="E289" t="s">
        <v>850</v>
      </c>
      <c r="F289" t="s">
        <v>851</v>
      </c>
    </row>
    <row r="290" spans="1:6" ht="16">
      <c r="A290" s="129" t="s">
        <v>1731</v>
      </c>
      <c r="B290" s="131" t="s">
        <v>843</v>
      </c>
      <c r="C290" t="s">
        <v>1479</v>
      </c>
      <c r="D290" t="str">
        <f t="shared" si="6"/>
        <v>POLO_GOLF_DRY_FIT_BLACK</v>
      </c>
      <c r="E290" t="s">
        <v>852</v>
      </c>
      <c r="F290" t="s">
        <v>853</v>
      </c>
    </row>
    <row r="291" spans="1:6" ht="16">
      <c r="A291" s="129" t="s">
        <v>1731</v>
      </c>
      <c r="B291" s="131" t="s">
        <v>1446</v>
      </c>
      <c r="C291" t="s">
        <v>1503</v>
      </c>
      <c r="D291" t="str">
        <f t="shared" si="6"/>
        <v>POLO_SLIM_FIT_VISCOSE_OXFORD_GRAY</v>
      </c>
      <c r="E291" t="s">
        <v>1332</v>
      </c>
      <c r="F291" t="s">
        <v>1335</v>
      </c>
    </row>
    <row r="292" spans="1:6" ht="16">
      <c r="A292" s="129" t="s">
        <v>1731</v>
      </c>
      <c r="B292" s="131" t="s">
        <v>1446</v>
      </c>
      <c r="C292" t="s">
        <v>27</v>
      </c>
      <c r="D292" t="str">
        <f t="shared" si="6"/>
        <v>POLO_SLIM_FIT_VISCOSE_NAVY</v>
      </c>
      <c r="E292" t="s">
        <v>1333</v>
      </c>
      <c r="F292" t="s">
        <v>1336</v>
      </c>
    </row>
    <row r="293" spans="1:6" ht="16">
      <c r="A293" s="129" t="s">
        <v>1731</v>
      </c>
      <c r="B293" s="131" t="s">
        <v>1446</v>
      </c>
      <c r="C293" t="s">
        <v>1479</v>
      </c>
      <c r="D293" t="str">
        <f t="shared" si="6"/>
        <v>POLO_SLIM_FIT_VISCOSE_BLACK</v>
      </c>
      <c r="E293" t="s">
        <v>1334</v>
      </c>
      <c r="F293" t="s">
        <v>1337</v>
      </c>
    </row>
    <row r="294" spans="1:6" ht="16">
      <c r="A294" s="129" t="s">
        <v>1731</v>
      </c>
      <c r="B294" s="131" t="s">
        <v>1561</v>
      </c>
      <c r="C294" t="s">
        <v>27</v>
      </c>
      <c r="D294" t="str">
        <f t="shared" si="6"/>
        <v>POLO_FLAME_RESISTANT_LONG_SLEEVE_NAVY</v>
      </c>
      <c r="E294" t="s">
        <v>1149</v>
      </c>
      <c r="F294" t="s">
        <v>1150</v>
      </c>
    </row>
    <row r="295" spans="1:6" ht="16">
      <c r="A295" s="129" t="s">
        <v>1731</v>
      </c>
      <c r="B295" s="131" t="s">
        <v>1444</v>
      </c>
      <c r="C295" t="s">
        <v>27</v>
      </c>
      <c r="D295" t="str">
        <f t="shared" si="6"/>
        <v>POLO_LONG_SLEEVE_P500_NAVY</v>
      </c>
      <c r="E295" t="s">
        <v>1112</v>
      </c>
      <c r="F295" t="s">
        <v>1113</v>
      </c>
    </row>
    <row r="296" spans="1:6" ht="16">
      <c r="A296" s="129" t="s">
        <v>1731</v>
      </c>
      <c r="B296" s="131" t="s">
        <v>36</v>
      </c>
      <c r="C296" t="s">
        <v>1477</v>
      </c>
      <c r="D296" t="str">
        <f t="shared" si="6"/>
        <v>POLO_P500_WHITE</v>
      </c>
      <c r="E296" t="s">
        <v>93</v>
      </c>
      <c r="F296" t="s">
        <v>208</v>
      </c>
    </row>
    <row r="297" spans="1:6" ht="16">
      <c r="A297" s="129" t="s">
        <v>1731</v>
      </c>
      <c r="B297" s="131" t="s">
        <v>36</v>
      </c>
      <c r="C297" t="s">
        <v>1485</v>
      </c>
      <c r="D297" t="str">
        <f t="shared" si="6"/>
        <v>POLO_P500_CARBON_GRAY</v>
      </c>
      <c r="E297" t="s">
        <v>94</v>
      </c>
      <c r="F297" t="s">
        <v>210</v>
      </c>
    </row>
    <row r="298" spans="1:6" ht="16">
      <c r="A298" s="129" t="s">
        <v>1731</v>
      </c>
      <c r="B298" s="131" t="s">
        <v>36</v>
      </c>
      <c r="C298" t="s">
        <v>1492</v>
      </c>
      <c r="D298" t="str">
        <f t="shared" si="6"/>
        <v>POLO_P500_HEATHER_GRAY</v>
      </c>
      <c r="E298" t="s">
        <v>95</v>
      </c>
      <c r="F298" t="s">
        <v>209</v>
      </c>
    </row>
    <row r="299" spans="1:6" ht="16">
      <c r="A299" s="129" t="s">
        <v>1731</v>
      </c>
      <c r="B299" s="131" t="s">
        <v>36</v>
      </c>
      <c r="C299" t="s">
        <v>27</v>
      </c>
      <c r="D299" t="str">
        <f t="shared" si="6"/>
        <v>POLO_P500_NAVY</v>
      </c>
      <c r="E299" t="s">
        <v>96</v>
      </c>
      <c r="F299" t="s">
        <v>211</v>
      </c>
    </row>
    <row r="300" spans="1:6" ht="16">
      <c r="A300" s="129" t="s">
        <v>1731</v>
      </c>
      <c r="B300" s="131" t="s">
        <v>36</v>
      </c>
      <c r="C300" t="s">
        <v>1479</v>
      </c>
      <c r="D300" t="str">
        <f t="shared" si="6"/>
        <v>POLO_P500_BLACK</v>
      </c>
      <c r="E300" t="s">
        <v>97</v>
      </c>
      <c r="F300" t="s">
        <v>212</v>
      </c>
    </row>
    <row r="301" spans="1:6" ht="16">
      <c r="A301" s="129" t="s">
        <v>1731</v>
      </c>
      <c r="B301" s="131" t="s">
        <v>36</v>
      </c>
      <c r="C301" t="s">
        <v>1483</v>
      </c>
      <c r="D301" t="str">
        <f t="shared" ref="D301:D329" si="7">CONCATENATE(A301,"_",B301,"_",C301)</f>
        <v>POLO_P500_RED</v>
      </c>
      <c r="E301" t="s">
        <v>98</v>
      </c>
      <c r="F301" t="s">
        <v>213</v>
      </c>
    </row>
    <row r="302" spans="1:6" ht="16">
      <c r="A302" s="129" t="s">
        <v>1731</v>
      </c>
      <c r="B302" s="131" t="s">
        <v>414</v>
      </c>
      <c r="C302" t="s">
        <v>1492</v>
      </c>
      <c r="D302" t="str">
        <f t="shared" si="7"/>
        <v>POLO_PERFORMANCE_HEATHER_GRAY</v>
      </c>
      <c r="E302" t="s">
        <v>415</v>
      </c>
      <c r="F302" t="s">
        <v>418</v>
      </c>
    </row>
    <row r="303" spans="1:6" ht="16">
      <c r="A303" s="129" t="s">
        <v>1731</v>
      </c>
      <c r="B303" s="131" t="s">
        <v>414</v>
      </c>
      <c r="C303" t="s">
        <v>1498</v>
      </c>
      <c r="D303" t="str">
        <f t="shared" si="7"/>
        <v>POLO_PERFORMANCE_ROYAL_BLUE</v>
      </c>
      <c r="E303" t="s">
        <v>416</v>
      </c>
      <c r="F303" t="s">
        <v>419</v>
      </c>
    </row>
    <row r="304" spans="1:6" ht="16">
      <c r="A304" s="129" t="s">
        <v>1731</v>
      </c>
      <c r="B304" s="131" t="s">
        <v>414</v>
      </c>
      <c r="C304" t="s">
        <v>1484</v>
      </c>
      <c r="D304" t="str">
        <f t="shared" si="7"/>
        <v>POLO_PERFORMANCE_GREEN</v>
      </c>
      <c r="E304" t="s">
        <v>417</v>
      </c>
      <c r="F304" t="s">
        <v>420</v>
      </c>
    </row>
    <row r="305" spans="1:7" ht="16">
      <c r="A305" s="129" t="s">
        <v>1731</v>
      </c>
      <c r="B305" s="131" t="s">
        <v>35</v>
      </c>
      <c r="C305" t="s">
        <v>1517</v>
      </c>
      <c r="D305" t="str">
        <f t="shared" si="7"/>
        <v>POLO_PLASCENCIA_NAVY/OXFORD_GRAY</v>
      </c>
      <c r="E305" t="s">
        <v>99</v>
      </c>
      <c r="F305" t="s">
        <v>214</v>
      </c>
    </row>
    <row r="306" spans="1:7" ht="16">
      <c r="A306" s="129" t="s">
        <v>1731</v>
      </c>
      <c r="B306" s="131" t="s">
        <v>1445</v>
      </c>
      <c r="C306" t="s">
        <v>1477</v>
      </c>
      <c r="D306" t="str">
        <f t="shared" si="7"/>
        <v>POLO_MICROPIQUE_SHORT_SLEEVE_POLO_WHITE</v>
      </c>
      <c r="E306" t="s">
        <v>1256</v>
      </c>
      <c r="F306" t="s">
        <v>1265</v>
      </c>
    </row>
    <row r="307" spans="1:7" ht="16">
      <c r="A307" s="129" t="s">
        <v>1731</v>
      </c>
      <c r="B307" s="131" t="s">
        <v>1445</v>
      </c>
      <c r="C307" t="s">
        <v>1503</v>
      </c>
      <c r="D307" t="str">
        <f t="shared" si="7"/>
        <v>POLO_MICROPIQUE_SHORT_SLEEVE_POLO_OXFORD_GRAY</v>
      </c>
      <c r="E307" t="s">
        <v>1259</v>
      </c>
      <c r="F307" t="s">
        <v>1261</v>
      </c>
    </row>
    <row r="308" spans="1:7" ht="16">
      <c r="A308" s="129" t="s">
        <v>1731</v>
      </c>
      <c r="B308" s="131" t="s">
        <v>1445</v>
      </c>
      <c r="C308" t="s">
        <v>27</v>
      </c>
      <c r="D308" t="str">
        <f t="shared" si="7"/>
        <v>POLO_MICROPIQUE_SHORT_SLEEVE_POLO_NAVY</v>
      </c>
      <c r="E308" t="s">
        <v>1257</v>
      </c>
      <c r="F308" t="s">
        <v>1262</v>
      </c>
    </row>
    <row r="309" spans="1:7" ht="16">
      <c r="A309" s="129" t="s">
        <v>1731</v>
      </c>
      <c r="B309" s="131" t="s">
        <v>1445</v>
      </c>
      <c r="C309" t="s">
        <v>1479</v>
      </c>
      <c r="D309" t="str">
        <f t="shared" si="7"/>
        <v>POLO_MICROPIQUE_SHORT_SLEEVE_POLO_BLACK</v>
      </c>
      <c r="E309" t="s">
        <v>1258</v>
      </c>
      <c r="F309" t="s">
        <v>1263</v>
      </c>
    </row>
    <row r="310" spans="1:7" ht="16">
      <c r="A310" s="129" t="s">
        <v>1731</v>
      </c>
      <c r="B310" s="131" t="s">
        <v>1445</v>
      </c>
      <c r="C310" t="s">
        <v>1518</v>
      </c>
      <c r="D310" t="str">
        <f t="shared" si="7"/>
        <v>POLO_MICROPIQUE_SHORT_SLEEVE_POLO_BOTTLE_GREEN</v>
      </c>
      <c r="E310" t="s">
        <v>1260</v>
      </c>
      <c r="F310" t="s">
        <v>1264</v>
      </c>
    </row>
    <row r="311" spans="1:7" ht="16">
      <c r="A311" s="129" t="s">
        <v>1731</v>
      </c>
      <c r="B311" s="131" t="s">
        <v>842</v>
      </c>
      <c r="C311" t="s">
        <v>27</v>
      </c>
      <c r="D311" t="str">
        <f t="shared" si="7"/>
        <v>POLO_USA_DRY_FIT_NAVY</v>
      </c>
      <c r="E311" t="s">
        <v>844</v>
      </c>
      <c r="F311" t="s">
        <v>845</v>
      </c>
    </row>
    <row r="312" spans="1:7" ht="16">
      <c r="A312" s="129" t="s">
        <v>1731</v>
      </c>
      <c r="B312" s="131" t="s">
        <v>842</v>
      </c>
      <c r="C312" t="s">
        <v>1479</v>
      </c>
      <c r="D312" t="str">
        <f t="shared" si="7"/>
        <v>POLO_USA_DRY_FIT_BLACK</v>
      </c>
      <c r="E312" t="s">
        <v>846</v>
      </c>
      <c r="F312" t="s">
        <v>847</v>
      </c>
    </row>
    <row r="313" spans="1:7" ht="16">
      <c r="A313" s="129" t="s">
        <v>1731</v>
      </c>
      <c r="B313" s="131" t="s">
        <v>842</v>
      </c>
      <c r="C313" t="s">
        <v>1498</v>
      </c>
      <c r="D313" t="str">
        <f t="shared" si="7"/>
        <v>POLO_USA_DRY_FIT_ROYAL_BLUE</v>
      </c>
      <c r="E313" t="s">
        <v>1029</v>
      </c>
      <c r="F313" t="s">
        <v>1030</v>
      </c>
    </row>
    <row r="314" spans="1:7" ht="16">
      <c r="A314" s="129" t="s">
        <v>1731</v>
      </c>
      <c r="B314" s="131" t="s">
        <v>842</v>
      </c>
      <c r="C314" t="s">
        <v>1483</v>
      </c>
      <c r="D314" t="str">
        <f t="shared" si="7"/>
        <v>POLO_USA_DRY_FIT_RED</v>
      </c>
      <c r="E314" t="s">
        <v>956</v>
      </c>
      <c r="F314" t="s">
        <v>957</v>
      </c>
    </row>
    <row r="315" spans="1:7" ht="16">
      <c r="A315" s="129" t="s">
        <v>1731</v>
      </c>
      <c r="B315" s="131" t="s">
        <v>1856</v>
      </c>
      <c r="C315" t="s">
        <v>1480</v>
      </c>
      <c r="D315" t="str">
        <f t="shared" si="7"/>
        <v>POLO_LONG_SLEEVES_FARMER_GRAY</v>
      </c>
      <c r="E315" t="s">
        <v>1865</v>
      </c>
      <c r="F315" t="s">
        <v>1866</v>
      </c>
      <c r="G315" t="s">
        <v>1867</v>
      </c>
    </row>
    <row r="316" spans="1:7" ht="16">
      <c r="A316" s="129" t="s">
        <v>1368</v>
      </c>
      <c r="B316" s="131" t="s">
        <v>1529</v>
      </c>
      <c r="C316" t="s">
        <v>1519</v>
      </c>
      <c r="D316" t="str">
        <f t="shared" si="7"/>
        <v>WINDBREAKER_SPORT_BLACK_WITH_WHITE_PIPING</v>
      </c>
      <c r="E316" t="s">
        <v>61</v>
      </c>
      <c r="F316" t="s">
        <v>223</v>
      </c>
    </row>
    <row r="317" spans="1:7" ht="16">
      <c r="A317" s="129" t="s">
        <v>1368</v>
      </c>
      <c r="B317" s="131" t="s">
        <v>1559</v>
      </c>
      <c r="C317" t="s">
        <v>1479</v>
      </c>
      <c r="D317" t="str">
        <f t="shared" si="7"/>
        <v>WINDBREAKER_NEW_MODEL_SPORT_BLACK</v>
      </c>
      <c r="E317" t="s">
        <v>437</v>
      </c>
      <c r="F317" t="s">
        <v>438</v>
      </c>
    </row>
    <row r="318" spans="1:7" ht="16">
      <c r="A318" s="129" t="s">
        <v>1368</v>
      </c>
      <c r="B318" s="131" t="s">
        <v>835</v>
      </c>
      <c r="C318" t="s">
        <v>27</v>
      </c>
      <c r="D318" t="str">
        <f t="shared" si="7"/>
        <v>WINDBREAKER_HALIFAX_NAVY</v>
      </c>
      <c r="E318" t="s">
        <v>836</v>
      </c>
      <c r="F318" t="s">
        <v>837</v>
      </c>
    </row>
    <row r="319" spans="1:7" ht="16">
      <c r="A319" s="129" t="s">
        <v>1368</v>
      </c>
      <c r="B319" s="131" t="s">
        <v>1447</v>
      </c>
      <c r="C319" t="s">
        <v>1479</v>
      </c>
      <c r="D319" t="str">
        <f t="shared" si="7"/>
        <v>WINDBREAKER_TOLEDO_MODEL_BLACK</v>
      </c>
      <c r="E319" t="s">
        <v>1185</v>
      </c>
      <c r="F319" t="s">
        <v>1186</v>
      </c>
    </row>
    <row r="320" spans="1:7" ht="16">
      <c r="A320" s="129" t="s">
        <v>1368</v>
      </c>
      <c r="B320" s="131" t="s">
        <v>1769</v>
      </c>
      <c r="C320" t="s">
        <v>27</v>
      </c>
      <c r="D320" t="str">
        <f t="shared" si="7"/>
        <v>WINDBREAKER_TOLEDO_MODEL_WITH_HOOD_NAVY</v>
      </c>
      <c r="E320" t="s">
        <v>1771</v>
      </c>
      <c r="F320" t="s">
        <v>1772</v>
      </c>
    </row>
    <row r="321" spans="1:6" ht="16">
      <c r="A321" s="129" t="s">
        <v>1368</v>
      </c>
      <c r="B321" s="131" t="s">
        <v>1021</v>
      </c>
      <c r="C321" t="s">
        <v>27</v>
      </c>
      <c r="D321" t="str">
        <f t="shared" si="7"/>
        <v>WINDBREAKER_ORION_NAVY</v>
      </c>
      <c r="E321" t="s">
        <v>60</v>
      </c>
      <c r="F321" t="s">
        <v>222</v>
      </c>
    </row>
    <row r="322" spans="1:6" ht="16">
      <c r="A322" s="129" t="s">
        <v>1368</v>
      </c>
      <c r="B322" s="131" t="s">
        <v>1021</v>
      </c>
      <c r="C322" t="s">
        <v>1479</v>
      </c>
      <c r="D322" t="str">
        <f t="shared" si="7"/>
        <v>WINDBREAKER_ORION_BLACK</v>
      </c>
      <c r="E322" t="s">
        <v>772</v>
      </c>
      <c r="F322" t="s">
        <v>773</v>
      </c>
    </row>
    <row r="323" spans="1:6" ht="16">
      <c r="A323" s="129" t="s">
        <v>1369</v>
      </c>
      <c r="B323" s="131" t="s">
        <v>1448</v>
      </c>
      <c r="C323" t="s">
        <v>27</v>
      </c>
      <c r="D323" t="str">
        <f t="shared" si="7"/>
        <v>SWEATSHIRT_WITH_HOOD_AND_ZIPPER_NAVY</v>
      </c>
      <c r="E323" t="s">
        <v>66</v>
      </c>
      <c r="F323" t="s">
        <v>224</v>
      </c>
    </row>
    <row r="324" spans="1:6" ht="16">
      <c r="A324" s="129" t="s">
        <v>1369</v>
      </c>
      <c r="B324" s="131" t="s">
        <v>1449</v>
      </c>
      <c r="C324" t="s">
        <v>1479</v>
      </c>
      <c r="D324" t="str">
        <f t="shared" si="7"/>
        <v>SWEATSHIRT_PERFORMANCE_MODEL_BLACK</v>
      </c>
      <c r="E324" t="s">
        <v>451</v>
      </c>
      <c r="F324" t="s">
        <v>452</v>
      </c>
    </row>
    <row r="325" spans="1:6" ht="16">
      <c r="A325" s="129" t="s">
        <v>1369</v>
      </c>
      <c r="B325" s="131" t="s">
        <v>1138</v>
      </c>
      <c r="C325" t="s">
        <v>27</v>
      </c>
      <c r="D325" t="str">
        <f t="shared" si="7"/>
        <v>SWEATSHIRT_UNISEX_BERRYS_NAVY</v>
      </c>
      <c r="E325" t="s">
        <v>1139</v>
      </c>
      <c r="F325" t="s">
        <v>1141</v>
      </c>
    </row>
    <row r="326" spans="1:6" ht="16">
      <c r="A326" s="129" t="s">
        <v>1369</v>
      </c>
      <c r="B326" s="131" t="s">
        <v>1770</v>
      </c>
      <c r="C326" t="s">
        <v>27</v>
      </c>
      <c r="D326" t="str">
        <f t="shared" si="7"/>
        <v>SWEATSHIRT_RECYCLED_NAVY</v>
      </c>
      <c r="E326" t="s">
        <v>1773</v>
      </c>
      <c r="F326" t="s">
        <v>1774</v>
      </c>
    </row>
    <row r="327" spans="1:6" ht="16">
      <c r="A327" s="129" t="s">
        <v>1369</v>
      </c>
      <c r="B327" s="131" t="s">
        <v>1138</v>
      </c>
      <c r="C327" t="s">
        <v>1479</v>
      </c>
      <c r="D327" t="str">
        <f t="shared" si="7"/>
        <v>SWEATSHIRT_UNISEX_BERRYS_BLACK</v>
      </c>
      <c r="E327" t="s">
        <v>1140</v>
      </c>
      <c r="F327" t="s">
        <v>1142</v>
      </c>
    </row>
    <row r="328" spans="1:6" ht="16">
      <c r="A328" s="129" t="s">
        <v>1533</v>
      </c>
      <c r="B328" s="131" t="s">
        <v>1560</v>
      </c>
      <c r="C328" t="s">
        <v>1479</v>
      </c>
      <c r="D328" t="str">
        <f t="shared" si="7"/>
        <v>MAT_SIMPLE_SANITIZER_BLACK</v>
      </c>
      <c r="E328" t="s">
        <v>515</v>
      </c>
      <c r="F328" t="s">
        <v>517</v>
      </c>
    </row>
    <row r="329" spans="1:6" ht="16">
      <c r="A329" s="129" t="s">
        <v>1534</v>
      </c>
      <c r="B329" s="131" t="s">
        <v>1530</v>
      </c>
      <c r="D329" t="str">
        <f t="shared" si="7"/>
        <v>THERMOMETER_INFRARED_</v>
      </c>
      <c r="E329" t="s">
        <v>591</v>
      </c>
      <c r="F329" t="s">
        <v>591</v>
      </c>
    </row>
    <row r="331" spans="1:6">
      <c r="A331" s="512" t="s">
        <v>1537</v>
      </c>
      <c r="B331" s="512"/>
      <c r="C331" s="512"/>
      <c r="D331" s="512"/>
      <c r="E331" s="512"/>
      <c r="F331" s="512"/>
    </row>
    <row r="332" spans="1:6">
      <c r="A332" s="128" t="s">
        <v>1536</v>
      </c>
      <c r="B332" s="128" t="s">
        <v>1571</v>
      </c>
      <c r="C332" s="128" t="s">
        <v>1194</v>
      </c>
      <c r="D332" s="128" t="s">
        <v>1193</v>
      </c>
      <c r="E332" s="128" t="s">
        <v>784</v>
      </c>
      <c r="F332" s="128" t="s">
        <v>10</v>
      </c>
    </row>
    <row r="333" spans="1:6" ht="16">
      <c r="A333" s="129" t="s">
        <v>1370</v>
      </c>
      <c r="B333" s="132" t="s">
        <v>876</v>
      </c>
      <c r="C333" t="s">
        <v>27</v>
      </c>
      <c r="D333" t="str">
        <f t="shared" ref="D333:D372" si="8">CONCATENATE(A333,"_",B333,"_",C333)</f>
        <v>PANTS_BOLSA_CARGO_SIMULADA_NAVY</v>
      </c>
      <c r="E333" t="s">
        <v>877</v>
      </c>
      <c r="F333" t="s">
        <v>878</v>
      </c>
    </row>
    <row r="334" spans="1:6" ht="16">
      <c r="A334" s="129" t="s">
        <v>1370</v>
      </c>
      <c r="B334" s="132" t="s">
        <v>1016</v>
      </c>
      <c r="C334" t="s">
        <v>1481</v>
      </c>
      <c r="D334" t="str">
        <f t="shared" si="8"/>
        <v>PANTS_CARGO_KHAKI</v>
      </c>
      <c r="E334" t="s">
        <v>161</v>
      </c>
      <c r="F334" t="s">
        <v>283</v>
      </c>
    </row>
    <row r="335" spans="1:6" ht="16">
      <c r="A335" s="129" t="s">
        <v>1370</v>
      </c>
      <c r="B335" s="132" t="s">
        <v>1016</v>
      </c>
      <c r="C335" t="s">
        <v>27</v>
      </c>
      <c r="D335" t="str">
        <f t="shared" si="8"/>
        <v>PANTS_CARGO_NAVY</v>
      </c>
      <c r="E335" t="s">
        <v>162</v>
      </c>
      <c r="F335" t="s">
        <v>284</v>
      </c>
    </row>
    <row r="336" spans="1:6" ht="16">
      <c r="A336" s="129" t="s">
        <v>1370</v>
      </c>
      <c r="B336" s="132" t="s">
        <v>1016</v>
      </c>
      <c r="C336" t="s">
        <v>1479</v>
      </c>
      <c r="D336" t="str">
        <f t="shared" si="8"/>
        <v>PANTS_CARGO_BLACK</v>
      </c>
      <c r="E336" t="s">
        <v>163</v>
      </c>
      <c r="F336" t="s">
        <v>285</v>
      </c>
    </row>
    <row r="337" spans="1:6" ht="16">
      <c r="A337" s="129" t="s">
        <v>1370</v>
      </c>
      <c r="B337" s="132" t="s">
        <v>1450</v>
      </c>
      <c r="C337" t="s">
        <v>25</v>
      </c>
      <c r="D337" t="str">
        <f t="shared" si="8"/>
        <v>PANTS_DENIM_CARGO_BLUE</v>
      </c>
      <c r="E337" t="s">
        <v>584</v>
      </c>
      <c r="F337" t="s">
        <v>585</v>
      </c>
    </row>
    <row r="338" spans="1:6" ht="16">
      <c r="A338" s="129" t="s">
        <v>1370</v>
      </c>
      <c r="B338" s="132" t="s">
        <v>1575</v>
      </c>
      <c r="C338" t="s">
        <v>1503</v>
      </c>
      <c r="D338" t="str">
        <f t="shared" si="8"/>
        <v>PANTS_TALLER_CARGO_OXFORD_GRAY</v>
      </c>
      <c r="E338" t="s">
        <v>447</v>
      </c>
      <c r="F338" t="s">
        <v>448</v>
      </c>
    </row>
    <row r="339" spans="1:6" ht="16">
      <c r="A339" s="129" t="s">
        <v>1370</v>
      </c>
      <c r="B339" s="132" t="s">
        <v>1451</v>
      </c>
      <c r="C339" t="s">
        <v>27</v>
      </c>
      <c r="D339" t="str">
        <f t="shared" si="8"/>
        <v>PANTS_COMANDO_CARGO_NAVY</v>
      </c>
      <c r="E339" t="s">
        <v>1293</v>
      </c>
      <c r="F339" t="s">
        <v>1294</v>
      </c>
    </row>
    <row r="340" spans="1:6" ht="16">
      <c r="A340" s="129" t="s">
        <v>1370</v>
      </c>
      <c r="B340" s="132" t="s">
        <v>1451</v>
      </c>
      <c r="C340" t="s">
        <v>1503</v>
      </c>
      <c r="D340" t="str">
        <f t="shared" si="8"/>
        <v>PANTS_COMANDO_CARGO_OXFORD_GRAY</v>
      </c>
      <c r="E340" t="s">
        <v>1292</v>
      </c>
      <c r="F340" t="s">
        <v>1295</v>
      </c>
    </row>
    <row r="341" spans="1:6" ht="16">
      <c r="A341" s="129" t="s">
        <v>1370</v>
      </c>
      <c r="B341" s="132" t="s">
        <v>1452</v>
      </c>
      <c r="C341" t="s">
        <v>1520</v>
      </c>
      <c r="D341" t="str">
        <f t="shared" si="8"/>
        <v>PANTS_FRESH_COOK_BLACK/WHITE</v>
      </c>
      <c r="E341" t="s">
        <v>973</v>
      </c>
      <c r="F341" t="s">
        <v>974</v>
      </c>
    </row>
    <row r="342" spans="1:6" ht="16">
      <c r="A342" s="129" t="s">
        <v>1370</v>
      </c>
      <c r="B342" s="132" t="s">
        <v>20</v>
      </c>
      <c r="C342" t="s">
        <v>1479</v>
      </c>
      <c r="D342" t="str">
        <f t="shared" si="8"/>
        <v>PANTS_CHEF_BLACK</v>
      </c>
      <c r="E342" t="s">
        <v>1870</v>
      </c>
      <c r="F342" t="s">
        <v>1871</v>
      </c>
    </row>
    <row r="343" spans="1:6" ht="16">
      <c r="A343" s="129" t="s">
        <v>1370</v>
      </c>
      <c r="B343" s="132" t="s">
        <v>1453</v>
      </c>
      <c r="C343" t="s">
        <v>1481</v>
      </c>
      <c r="D343" t="str">
        <f t="shared" si="8"/>
        <v>PANTS_BUSINESS_STRETCH_KHAKI</v>
      </c>
      <c r="E343" t="s">
        <v>823</v>
      </c>
      <c r="F343" t="s">
        <v>824</v>
      </c>
    </row>
    <row r="344" spans="1:6" ht="16">
      <c r="A344" s="129" t="s">
        <v>1370</v>
      </c>
      <c r="B344" s="132" t="s">
        <v>1453</v>
      </c>
      <c r="C344" t="s">
        <v>1480</v>
      </c>
      <c r="D344" t="str">
        <f t="shared" si="8"/>
        <v>PANTS_BUSINESS_STRETCH_GRAY</v>
      </c>
      <c r="E344" t="s">
        <v>872</v>
      </c>
      <c r="F344" t="s">
        <v>873</v>
      </c>
    </row>
    <row r="345" spans="1:6" ht="16">
      <c r="A345" s="129" t="s">
        <v>1370</v>
      </c>
      <c r="B345" s="132" t="s">
        <v>1453</v>
      </c>
      <c r="C345" t="s">
        <v>27</v>
      </c>
      <c r="D345" t="str">
        <f t="shared" si="8"/>
        <v>PANTS_BUSINESS_STRETCH_NAVY</v>
      </c>
      <c r="E345" t="s">
        <v>819</v>
      </c>
      <c r="F345" t="s">
        <v>820</v>
      </c>
    </row>
    <row r="346" spans="1:6" ht="16">
      <c r="A346" s="129" t="s">
        <v>1370</v>
      </c>
      <c r="B346" s="132" t="s">
        <v>1453</v>
      </c>
      <c r="C346" t="s">
        <v>1479</v>
      </c>
      <c r="D346" t="str">
        <f t="shared" si="8"/>
        <v>PANTS_BUSINESS_STRETCH_BLACK</v>
      </c>
      <c r="E346" t="s">
        <v>821</v>
      </c>
      <c r="F346" t="s">
        <v>822</v>
      </c>
    </row>
    <row r="347" spans="1:6" ht="16">
      <c r="A347" s="129" t="s">
        <v>1370</v>
      </c>
      <c r="B347" s="132" t="s">
        <v>1564</v>
      </c>
      <c r="C347" t="s">
        <v>27</v>
      </c>
      <c r="D347" t="str">
        <f t="shared" si="8"/>
        <v>PANTS_FLAME_RESISTANT_NAVY</v>
      </c>
      <c r="E347" t="s">
        <v>412</v>
      </c>
      <c r="F347" t="s">
        <v>413</v>
      </c>
    </row>
    <row r="348" spans="1:6" ht="16">
      <c r="A348" s="129" t="s">
        <v>1370</v>
      </c>
      <c r="B348" s="132" t="s">
        <v>1015</v>
      </c>
      <c r="C348" t="s">
        <v>1481</v>
      </c>
      <c r="D348" t="str">
        <f t="shared" si="8"/>
        <v>PANTS_INDUSTRIAL_KHAKI</v>
      </c>
      <c r="E348" t="s">
        <v>166</v>
      </c>
      <c r="F348" t="s">
        <v>288</v>
      </c>
    </row>
    <row r="349" spans="1:6" ht="16">
      <c r="A349" s="129" t="s">
        <v>1370</v>
      </c>
      <c r="B349" s="132" t="s">
        <v>1015</v>
      </c>
      <c r="C349" t="s">
        <v>27</v>
      </c>
      <c r="D349" t="str">
        <f t="shared" si="8"/>
        <v>PANTS_INDUSTRIAL_NAVY</v>
      </c>
      <c r="E349" t="s">
        <v>167</v>
      </c>
      <c r="F349" t="s">
        <v>289</v>
      </c>
    </row>
    <row r="350" spans="1:6" ht="16">
      <c r="A350" s="129" t="s">
        <v>1370</v>
      </c>
      <c r="B350" s="132" t="s">
        <v>1015</v>
      </c>
      <c r="C350" t="s">
        <v>1479</v>
      </c>
      <c r="D350" t="str">
        <f t="shared" si="8"/>
        <v>PANTS_INDUSTRIAL_BLACK</v>
      </c>
      <c r="E350" t="s">
        <v>168</v>
      </c>
      <c r="F350" t="s">
        <v>290</v>
      </c>
    </row>
    <row r="351" spans="1:6" ht="16">
      <c r="A351" s="129" t="s">
        <v>1370</v>
      </c>
      <c r="B351" s="132" t="s">
        <v>1454</v>
      </c>
      <c r="C351" t="s">
        <v>25</v>
      </c>
      <c r="D351" t="str">
        <f t="shared" si="8"/>
        <v>PANTS_INDUSTRIAL_DENIM_BLUE</v>
      </c>
      <c r="E351" t="s">
        <v>160</v>
      </c>
      <c r="F351" t="s">
        <v>282</v>
      </c>
    </row>
    <row r="352" spans="1:6" ht="16">
      <c r="A352" s="129" t="s">
        <v>1370</v>
      </c>
      <c r="B352" s="132" t="s">
        <v>1429</v>
      </c>
      <c r="C352" t="s">
        <v>1477</v>
      </c>
      <c r="D352" t="str">
        <f t="shared" si="8"/>
        <v>PANTS_MEDICAL_WHITE</v>
      </c>
      <c r="E352" t="s">
        <v>164</v>
      </c>
      <c r="F352" t="s">
        <v>286</v>
      </c>
    </row>
    <row r="353" spans="1:7" ht="16">
      <c r="A353" s="129" t="s">
        <v>1370</v>
      </c>
      <c r="B353" s="132" t="s">
        <v>1429</v>
      </c>
      <c r="C353" t="s">
        <v>27</v>
      </c>
      <c r="D353" t="str">
        <f t="shared" si="8"/>
        <v>PANTS_MEDICAL_NAVY</v>
      </c>
      <c r="E353" t="s">
        <v>165</v>
      </c>
      <c r="F353" t="s">
        <v>287</v>
      </c>
    </row>
    <row r="354" spans="1:7" ht="16">
      <c r="A354" s="129" t="s">
        <v>1370</v>
      </c>
      <c r="B354" s="132" t="s">
        <v>1429</v>
      </c>
      <c r="C354" t="s">
        <v>1479</v>
      </c>
      <c r="D354" t="str">
        <f t="shared" si="8"/>
        <v>PANTS_MEDICAL_BLACK</v>
      </c>
      <c r="E354" t="s">
        <v>800</v>
      </c>
      <c r="F354" t="s">
        <v>801</v>
      </c>
    </row>
    <row r="355" spans="1:7" ht="16">
      <c r="A355" s="129" t="s">
        <v>1370</v>
      </c>
      <c r="B355" s="132" t="s">
        <v>1429</v>
      </c>
      <c r="C355" t="s">
        <v>1521</v>
      </c>
      <c r="D355" t="str">
        <f t="shared" si="8"/>
        <v>PANTS_MEDICAL_JADE_GREEN</v>
      </c>
      <c r="E355" t="s">
        <v>433</v>
      </c>
      <c r="F355" t="s">
        <v>434</v>
      </c>
    </row>
    <row r="356" spans="1:7" ht="16">
      <c r="A356" s="129" t="s">
        <v>1370</v>
      </c>
      <c r="B356" s="132" t="s">
        <v>1868</v>
      </c>
      <c r="C356" t="s">
        <v>27</v>
      </c>
      <c r="D356" t="str">
        <f t="shared" si="8"/>
        <v>PANTS_NEW_MODEL_MEDICAL_NAVY</v>
      </c>
      <c r="E356" t="s">
        <v>1872</v>
      </c>
      <c r="F356" t="s">
        <v>1873</v>
      </c>
    </row>
    <row r="357" spans="1:7" ht="16">
      <c r="A357" s="129" t="s">
        <v>1370</v>
      </c>
      <c r="B357" s="132" t="s">
        <v>1455</v>
      </c>
      <c r="C357" t="s">
        <v>1516</v>
      </c>
      <c r="D357" t="str">
        <f t="shared" si="8"/>
        <v>PANTS_LYCRA_MEDICAL_PEARL_GRAY</v>
      </c>
      <c r="E357" t="s">
        <v>1213</v>
      </c>
      <c r="F357" t="s">
        <v>1214</v>
      </c>
    </row>
    <row r="358" spans="1:7" ht="16">
      <c r="A358" s="129" t="s">
        <v>1370</v>
      </c>
      <c r="B358" s="132" t="s">
        <v>1455</v>
      </c>
      <c r="C358" t="s">
        <v>27</v>
      </c>
      <c r="D358" t="str">
        <f t="shared" ref="D358" si="9">CONCATENATE(A358,"_",B358,"_",C358)</f>
        <v>PANTS_LYCRA_MEDICAL_NAVY</v>
      </c>
      <c r="E358" t="s">
        <v>1305</v>
      </c>
      <c r="F358" t="s">
        <v>1306</v>
      </c>
    </row>
    <row r="359" spans="1:7" ht="16">
      <c r="A359" s="129" t="s">
        <v>1370</v>
      </c>
      <c r="B359" s="132" t="s">
        <v>1455</v>
      </c>
      <c r="C359" t="s">
        <v>1498</v>
      </c>
      <c r="D359" t="str">
        <f t="shared" si="8"/>
        <v>PANTS_LYCRA_MEDICAL_ROYAL_BLUE</v>
      </c>
      <c r="E359" t="s">
        <v>1215</v>
      </c>
      <c r="F359" t="s">
        <v>1216</v>
      </c>
    </row>
    <row r="360" spans="1:7" ht="16">
      <c r="A360" s="129" t="s">
        <v>1370</v>
      </c>
      <c r="B360" s="132" t="s">
        <v>1455</v>
      </c>
      <c r="C360" t="s">
        <v>1482</v>
      </c>
      <c r="D360" t="str">
        <f t="shared" si="8"/>
        <v>PANTS_LYCRA_MEDICAL_WINE</v>
      </c>
      <c r="E360" t="s">
        <v>1217</v>
      </c>
      <c r="F360" t="s">
        <v>1218</v>
      </c>
    </row>
    <row r="361" spans="1:7" ht="16">
      <c r="A361" s="129" t="s">
        <v>1370</v>
      </c>
      <c r="B361" s="132" t="s">
        <v>1576</v>
      </c>
      <c r="C361" t="s">
        <v>25</v>
      </c>
      <c r="D361" t="str">
        <f t="shared" si="8"/>
        <v>PANTS_STRETCH_DENIM_BLUE</v>
      </c>
      <c r="E361" t="s">
        <v>614</v>
      </c>
      <c r="F361" t="s">
        <v>615</v>
      </c>
    </row>
    <row r="362" spans="1:7" ht="16">
      <c r="A362" s="129" t="s">
        <v>1370</v>
      </c>
      <c r="B362" s="132" t="s">
        <v>1456</v>
      </c>
      <c r="C362" t="s">
        <v>25</v>
      </c>
      <c r="D362" t="str">
        <f t="shared" si="8"/>
        <v>PANTS_STRETCH_DENIM_WITH_GOLDEN_THREAD_BLUE</v>
      </c>
      <c r="E362" t="s">
        <v>1096</v>
      </c>
      <c r="F362" t="s">
        <v>1097</v>
      </c>
    </row>
    <row r="363" spans="1:7" ht="16">
      <c r="A363" s="129" t="s">
        <v>1370</v>
      </c>
      <c r="B363" s="132" t="s">
        <v>1457</v>
      </c>
      <c r="C363" t="s">
        <v>25</v>
      </c>
      <c r="D363" t="str">
        <f t="shared" si="8"/>
        <v>PANTS_NEW_MODEL_STRETCH_DENIM_BLUE</v>
      </c>
      <c r="E363" t="s">
        <v>874</v>
      </c>
      <c r="F363" t="s">
        <v>875</v>
      </c>
    </row>
    <row r="364" spans="1:7" ht="16">
      <c r="A364" s="129" t="s">
        <v>1370</v>
      </c>
      <c r="B364" s="132" t="s">
        <v>1457</v>
      </c>
      <c r="C364" t="s">
        <v>1479</v>
      </c>
      <c r="D364" t="str">
        <f t="shared" si="8"/>
        <v>PANTS_NEW_MODEL_STRETCH_DENIM_BLACK</v>
      </c>
      <c r="E364" t="s">
        <v>1219</v>
      </c>
      <c r="F364" t="s">
        <v>1220</v>
      </c>
    </row>
    <row r="365" spans="1:7" ht="16">
      <c r="A365" s="129" t="s">
        <v>1370</v>
      </c>
      <c r="B365" s="132" t="s">
        <v>1838</v>
      </c>
      <c r="C365" t="s">
        <v>25</v>
      </c>
      <c r="D365" t="str">
        <f t="shared" si="8"/>
        <v>PANTS_DENIM_14_OZ_DUAL_REFLECTIVE_BLUE</v>
      </c>
      <c r="E365" t="s">
        <v>1839</v>
      </c>
      <c r="F365" t="s">
        <v>1840</v>
      </c>
    </row>
    <row r="366" spans="1:7" ht="16">
      <c r="A366" s="129" t="s">
        <v>1370</v>
      </c>
      <c r="B366" s="130" t="s">
        <v>1896</v>
      </c>
      <c r="C366" t="s">
        <v>27</v>
      </c>
      <c r="D366" t="str">
        <f t="shared" si="8"/>
        <v>PANTS_FLAME_RESISTANT_825_CERTIFIED_NAVY</v>
      </c>
      <c r="E366" t="s">
        <v>1898</v>
      </c>
      <c r="F366" t="s">
        <v>1899</v>
      </c>
      <c r="G366" t="s">
        <v>1902</v>
      </c>
    </row>
    <row r="367" spans="1:7" ht="16">
      <c r="A367" s="129" t="s">
        <v>1370</v>
      </c>
      <c r="B367" s="130" t="s">
        <v>1897</v>
      </c>
      <c r="C367" t="s">
        <v>27</v>
      </c>
      <c r="D367" t="str">
        <f t="shared" si="8"/>
        <v>PANTS_FLAME_RESISTANT_830_CERTIFIED_NAVY</v>
      </c>
      <c r="E367" t="s">
        <v>1900</v>
      </c>
      <c r="F367" t="s">
        <v>1901</v>
      </c>
      <c r="G367" t="s">
        <v>1903</v>
      </c>
    </row>
    <row r="368" spans="1:7" ht="16">
      <c r="A368" s="129" t="s">
        <v>1370</v>
      </c>
      <c r="B368" s="132" t="s">
        <v>1458</v>
      </c>
      <c r="C368" t="s">
        <v>1481</v>
      </c>
      <c r="D368" t="str">
        <f t="shared" si="8"/>
        <v>PANTS_MIKO_MODEL_KHAKI</v>
      </c>
      <c r="E368" t="s">
        <v>1221</v>
      </c>
      <c r="F368" t="s">
        <v>1222</v>
      </c>
    </row>
    <row r="369" spans="1:7" ht="16">
      <c r="A369" s="129" t="s">
        <v>1370</v>
      </c>
      <c r="B369" s="132" t="s">
        <v>1458</v>
      </c>
      <c r="C369" t="s">
        <v>1503</v>
      </c>
      <c r="D369" t="str">
        <f t="shared" si="8"/>
        <v>PANTS_MIKO_MODEL_OXFORD_GRAY</v>
      </c>
      <c r="E369" t="s">
        <v>1136</v>
      </c>
      <c r="F369" t="s">
        <v>1137</v>
      </c>
    </row>
    <row r="370" spans="1:7" ht="16">
      <c r="A370" s="129" t="s">
        <v>1370</v>
      </c>
      <c r="B370" s="132" t="s">
        <v>1458</v>
      </c>
      <c r="C370" t="s">
        <v>27</v>
      </c>
      <c r="D370" t="str">
        <f t="shared" si="8"/>
        <v>PANTS_MIKO_MODEL_NAVY</v>
      </c>
      <c r="E370" t="s">
        <v>1132</v>
      </c>
      <c r="F370" t="s">
        <v>1133</v>
      </c>
    </row>
    <row r="371" spans="1:7" ht="16">
      <c r="A371" s="129" t="s">
        <v>1370</v>
      </c>
      <c r="B371" s="132" t="s">
        <v>1458</v>
      </c>
      <c r="C371" t="s">
        <v>1479</v>
      </c>
      <c r="D371" t="str">
        <f t="shared" si="8"/>
        <v>PANTS_MIKO_MODEL_BLACK</v>
      </c>
      <c r="E371" t="s">
        <v>1134</v>
      </c>
      <c r="F371" t="s">
        <v>1135</v>
      </c>
    </row>
    <row r="372" spans="1:7" ht="16">
      <c r="A372" s="129" t="s">
        <v>1370</v>
      </c>
      <c r="B372" s="132" t="s">
        <v>1869</v>
      </c>
      <c r="C372" t="s">
        <v>25</v>
      </c>
      <c r="D372" t="str">
        <f t="shared" si="8"/>
        <v>PANTS_STRETCH_DENIM_WITH_BLUE_THREAD_BLUE</v>
      </c>
      <c r="E372" t="s">
        <v>1874</v>
      </c>
      <c r="F372" t="s">
        <v>1875</v>
      </c>
      <c r="G372" t="s">
        <v>1876</v>
      </c>
    </row>
    <row r="373" spans="1:7" ht="16">
      <c r="A373" s="129"/>
      <c r="B373" s="132"/>
    </row>
    <row r="374" spans="1:7" ht="16">
      <c r="A374" s="129"/>
      <c r="B374" s="132"/>
    </row>
    <row r="376" spans="1:7">
      <c r="A376" s="513" t="s">
        <v>1538</v>
      </c>
      <c r="B376" s="513"/>
      <c r="C376" s="513"/>
      <c r="D376" s="513"/>
      <c r="E376" s="513"/>
      <c r="F376" s="513"/>
    </row>
    <row r="377" spans="1:7">
      <c r="A377" s="128" t="s">
        <v>1536</v>
      </c>
      <c r="B377" s="128" t="s">
        <v>1571</v>
      </c>
      <c r="C377" s="128" t="s">
        <v>1194</v>
      </c>
      <c r="D377" s="128" t="s">
        <v>1193</v>
      </c>
      <c r="E377" s="128" t="s">
        <v>784</v>
      </c>
      <c r="F377" s="128" t="s">
        <v>10</v>
      </c>
    </row>
    <row r="378" spans="1:7" ht="16">
      <c r="A378" s="129" t="s">
        <v>1374</v>
      </c>
      <c r="B378" s="130" t="s">
        <v>1385</v>
      </c>
      <c r="C378" t="s">
        <v>1477</v>
      </c>
      <c r="D378" t="str">
        <f t="shared" ref="D378:D464" si="10">CONCATENATE(A378,"_",B378,"_",C378)</f>
        <v>WOMAN_COAT_NEW_MODEL_EXECUTIVE_WHITE</v>
      </c>
      <c r="E378" t="s">
        <v>964</v>
      </c>
      <c r="F378" t="s">
        <v>965</v>
      </c>
    </row>
    <row r="379" spans="1:7" ht="16">
      <c r="A379" s="129" t="s">
        <v>1374</v>
      </c>
      <c r="B379" s="130" t="s">
        <v>1565</v>
      </c>
      <c r="C379" t="s">
        <v>1477</v>
      </c>
      <c r="D379" t="str">
        <f t="shared" si="10"/>
        <v>WOMAN_COAT_LONG_SLEEVE_STAIN_RESISTANT_WHITE</v>
      </c>
      <c r="E379" t="s">
        <v>117</v>
      </c>
      <c r="F379" t="s">
        <v>237</v>
      </c>
    </row>
    <row r="380" spans="1:7" ht="16">
      <c r="A380" s="129" t="s">
        <v>1374</v>
      </c>
      <c r="B380" s="130" t="s">
        <v>1526</v>
      </c>
      <c r="C380" t="s">
        <v>27</v>
      </c>
      <c r="D380" t="str">
        <f t="shared" si="10"/>
        <v>WOMAN_COAT_LONG_SLEEVE_ATENAS_NAVY</v>
      </c>
      <c r="E380" t="s">
        <v>116</v>
      </c>
      <c r="F380" t="s">
        <v>236</v>
      </c>
    </row>
    <row r="381" spans="1:7" ht="16">
      <c r="A381" s="129" t="s">
        <v>1352</v>
      </c>
      <c r="B381" s="130" t="s">
        <v>1386</v>
      </c>
      <c r="C381" t="s">
        <v>1478</v>
      </c>
      <c r="D381" t="str">
        <f t="shared" si="10"/>
        <v>BLOUSE_LONG_SLEEVE_CHESS_PLAID_SKY_BLUE</v>
      </c>
      <c r="E381" t="s">
        <v>1122</v>
      </c>
      <c r="F381" t="s">
        <v>1125</v>
      </c>
    </row>
    <row r="382" spans="1:7" ht="16">
      <c r="A382" s="129" t="s">
        <v>1352</v>
      </c>
      <c r="B382" s="130" t="s">
        <v>1386</v>
      </c>
      <c r="C382" t="s">
        <v>27</v>
      </c>
      <c r="D382" t="str">
        <f t="shared" si="10"/>
        <v>BLOUSE_LONG_SLEEVE_CHESS_PLAID_NAVY</v>
      </c>
      <c r="E382" t="s">
        <v>1123</v>
      </c>
      <c r="F382" t="s">
        <v>1126</v>
      </c>
    </row>
    <row r="383" spans="1:7" ht="16">
      <c r="A383" s="129" t="s">
        <v>1352</v>
      </c>
      <c r="B383" s="130" t="s">
        <v>1386</v>
      </c>
      <c r="C383" t="s">
        <v>1479</v>
      </c>
      <c r="D383" t="str">
        <f t="shared" si="10"/>
        <v>BLOUSE_LONG_SLEEVE_CHESS_PLAID_BLACK</v>
      </c>
      <c r="E383" t="s">
        <v>1124</v>
      </c>
      <c r="F383" t="s">
        <v>1127</v>
      </c>
    </row>
    <row r="384" spans="1:7" ht="16">
      <c r="A384" s="129" t="s">
        <v>1352</v>
      </c>
      <c r="B384" s="130" t="s">
        <v>1386</v>
      </c>
      <c r="C384" t="s">
        <v>1484</v>
      </c>
      <c r="D384" t="str">
        <f t="shared" si="10"/>
        <v>BLOUSE_LONG_SLEEVE_CHESS_PLAID_GREEN</v>
      </c>
      <c r="E384" t="s">
        <v>1877</v>
      </c>
      <c r="F384" t="s">
        <v>1878</v>
      </c>
    </row>
    <row r="385" spans="1:6" ht="16">
      <c r="A385" s="129" t="s">
        <v>1352</v>
      </c>
      <c r="B385" s="130" t="s">
        <v>1459</v>
      </c>
      <c r="C385" t="s">
        <v>25</v>
      </c>
      <c r="D385" t="str">
        <f t="shared" si="10"/>
        <v>BLOUSE_THAI_PLAID_BLUE</v>
      </c>
      <c r="E385" t="s">
        <v>127</v>
      </c>
      <c r="F385" t="s">
        <v>247</v>
      </c>
    </row>
    <row r="386" spans="1:6" ht="16">
      <c r="A386" s="129" t="s">
        <v>1352</v>
      </c>
      <c r="B386" s="130" t="s">
        <v>1459</v>
      </c>
      <c r="C386" t="s">
        <v>1480</v>
      </c>
      <c r="D386" t="str">
        <f t="shared" si="10"/>
        <v>BLOUSE_THAI_PLAID_GRAY</v>
      </c>
      <c r="E386" t="s">
        <v>128</v>
      </c>
      <c r="F386" t="s">
        <v>248</v>
      </c>
    </row>
    <row r="387" spans="1:6" ht="16">
      <c r="A387" s="129" t="s">
        <v>1352</v>
      </c>
      <c r="B387" s="130" t="s">
        <v>1459</v>
      </c>
      <c r="C387" t="s">
        <v>1481</v>
      </c>
      <c r="D387" t="str">
        <f t="shared" si="10"/>
        <v>BLOUSE_THAI_PLAID_KHAKI</v>
      </c>
      <c r="E387" t="s">
        <v>410</v>
      </c>
      <c r="F387" t="s">
        <v>411</v>
      </c>
    </row>
    <row r="388" spans="1:6" ht="16">
      <c r="A388" s="129" t="s">
        <v>1352</v>
      </c>
      <c r="B388" s="130" t="s">
        <v>1459</v>
      </c>
      <c r="C388" t="s">
        <v>27</v>
      </c>
      <c r="D388" t="str">
        <f t="shared" si="10"/>
        <v>BLOUSE_THAI_PLAID_NAVY</v>
      </c>
      <c r="E388" t="s">
        <v>129</v>
      </c>
      <c r="F388" t="s">
        <v>249</v>
      </c>
    </row>
    <row r="389" spans="1:6" ht="16">
      <c r="A389" s="129" t="s">
        <v>1352</v>
      </c>
      <c r="B389" s="130" t="s">
        <v>1459</v>
      </c>
      <c r="C389" t="s">
        <v>1482</v>
      </c>
      <c r="D389" t="str">
        <f t="shared" si="10"/>
        <v>BLOUSE_THAI_PLAID_WINE</v>
      </c>
      <c r="E389" t="s">
        <v>130</v>
      </c>
      <c r="F389" t="s">
        <v>250</v>
      </c>
    </row>
    <row r="390" spans="1:6" ht="16">
      <c r="A390" s="129" t="s">
        <v>1352</v>
      </c>
      <c r="B390" s="130" t="s">
        <v>1460</v>
      </c>
      <c r="C390" t="s">
        <v>25</v>
      </c>
      <c r="D390" t="str">
        <f t="shared" si="10"/>
        <v>BLOUSE_DOUBLE_FUNCTION_4_OZ_DENIM_NEW_MODEL_BLUE</v>
      </c>
      <c r="E390" t="s">
        <v>954</v>
      </c>
      <c r="F390" t="s">
        <v>955</v>
      </c>
    </row>
    <row r="391" spans="1:6" ht="16">
      <c r="A391" s="129" t="s">
        <v>1352</v>
      </c>
      <c r="B391" s="130" t="s">
        <v>1577</v>
      </c>
      <c r="C391" t="s">
        <v>1478</v>
      </c>
      <c r="D391" t="str">
        <f t="shared" si="10"/>
        <v>BLOUSE_BUSINESS_WITH_COVERED_BUTTON_SKY_BLUE</v>
      </c>
      <c r="E391" t="s">
        <v>868</v>
      </c>
      <c r="F391" t="s">
        <v>869</v>
      </c>
    </row>
    <row r="392" spans="1:6" ht="16">
      <c r="A392" s="129" t="s">
        <v>1352</v>
      </c>
      <c r="B392" s="130" t="s">
        <v>1577</v>
      </c>
      <c r="C392" t="s">
        <v>1482</v>
      </c>
      <c r="D392" t="str">
        <f t="shared" si="10"/>
        <v>BLOUSE_BUSINESS_WITH_COVERED_BUTTON_WINE</v>
      </c>
      <c r="E392" t="s">
        <v>870</v>
      </c>
      <c r="F392" t="s">
        <v>871</v>
      </c>
    </row>
    <row r="393" spans="1:6" ht="16">
      <c r="A393" s="129" t="s">
        <v>1352</v>
      </c>
      <c r="B393" s="130" t="s">
        <v>1461</v>
      </c>
      <c r="C393" t="s">
        <v>1477</v>
      </c>
      <c r="D393" t="str">
        <f t="shared" si="10"/>
        <v>BLOUSE_SHORT_SLEEVE_GLORIA_LINEN_WHITE</v>
      </c>
      <c r="E393" t="s">
        <v>946</v>
      </c>
      <c r="F393" t="s">
        <v>947</v>
      </c>
    </row>
    <row r="394" spans="1:6" ht="16">
      <c r="A394" s="129" t="s">
        <v>1352</v>
      </c>
      <c r="B394" s="130" t="s">
        <v>1546</v>
      </c>
      <c r="C394" t="s">
        <v>1479</v>
      </c>
      <c r="D394" t="str">
        <f t="shared" si="10"/>
        <v>BLOUSE_LONG_SLEEVE_STRETCH_POPELINE_BLACK</v>
      </c>
      <c r="E394" t="s">
        <v>1130</v>
      </c>
      <c r="F394" t="s">
        <v>1131</v>
      </c>
    </row>
    <row r="395" spans="1:6" ht="16">
      <c r="A395" s="129" t="s">
        <v>1352</v>
      </c>
      <c r="B395" s="130" t="s">
        <v>1578</v>
      </c>
      <c r="C395" t="s">
        <v>1522</v>
      </c>
      <c r="D395" t="str">
        <f t="shared" si="10"/>
        <v>BLOUSE_4_OZ_DENIM_WITH_NAVY_THIN_STRIPES_DETAIL</v>
      </c>
      <c r="E395" t="s">
        <v>131</v>
      </c>
      <c r="F395" t="s">
        <v>251</v>
      </c>
    </row>
    <row r="396" spans="1:6" ht="16">
      <c r="A396" s="129" t="s">
        <v>1352</v>
      </c>
      <c r="B396" s="130" t="s">
        <v>1462</v>
      </c>
      <c r="C396" t="s">
        <v>1478</v>
      </c>
      <c r="D396" t="str">
        <f t="shared" si="10"/>
        <v>BLOUSE_THICK_STRIPES_SKY_BLUE</v>
      </c>
      <c r="E396" t="s">
        <v>118</v>
      </c>
      <c r="F396" t="s">
        <v>238</v>
      </c>
    </row>
    <row r="397" spans="1:6" ht="16">
      <c r="A397" s="129" t="s">
        <v>1352</v>
      </c>
      <c r="B397" s="130" t="s">
        <v>1462</v>
      </c>
      <c r="C397" t="s">
        <v>1480</v>
      </c>
      <c r="D397" t="str">
        <f t="shared" si="10"/>
        <v>BLOUSE_THICK_STRIPES_GRAY</v>
      </c>
      <c r="E397" t="s">
        <v>119</v>
      </c>
      <c r="F397" t="s">
        <v>239</v>
      </c>
    </row>
    <row r="398" spans="1:6" ht="16">
      <c r="A398" s="129" t="s">
        <v>1352</v>
      </c>
      <c r="B398" s="130" t="s">
        <v>1462</v>
      </c>
      <c r="C398" t="s">
        <v>27</v>
      </c>
      <c r="D398" t="str">
        <f t="shared" si="10"/>
        <v>BLOUSE_THICK_STRIPES_NAVY</v>
      </c>
      <c r="E398" t="s">
        <v>120</v>
      </c>
      <c r="F398" t="s">
        <v>240</v>
      </c>
    </row>
    <row r="399" spans="1:6" ht="16">
      <c r="A399" s="129" t="s">
        <v>1352</v>
      </c>
      <c r="B399" s="130" t="s">
        <v>1463</v>
      </c>
      <c r="C399" t="s">
        <v>1477</v>
      </c>
      <c r="D399" t="str">
        <f t="shared" si="10"/>
        <v>BLOUSE_THAI_OXFORD_WHITE</v>
      </c>
      <c r="E399" t="s">
        <v>121</v>
      </c>
      <c r="F399" t="s">
        <v>241</v>
      </c>
    </row>
    <row r="400" spans="1:6" ht="16">
      <c r="A400" s="129" t="s">
        <v>1352</v>
      </c>
      <c r="B400" s="130" t="s">
        <v>1463</v>
      </c>
      <c r="C400" t="s">
        <v>25</v>
      </c>
      <c r="D400" t="str">
        <f t="shared" si="10"/>
        <v>BLOUSE_THAI_OXFORD_BLUE</v>
      </c>
      <c r="E400" t="s">
        <v>122</v>
      </c>
      <c r="F400" t="s">
        <v>242</v>
      </c>
    </row>
    <row r="401" spans="1:6" ht="16">
      <c r="A401" s="129" t="s">
        <v>1352</v>
      </c>
      <c r="B401" s="130" t="s">
        <v>1463</v>
      </c>
      <c r="C401" t="s">
        <v>1478</v>
      </c>
      <c r="D401" t="str">
        <f t="shared" si="10"/>
        <v>BLOUSE_THAI_OXFORD_SKY_BLUE</v>
      </c>
      <c r="E401" t="s">
        <v>1224</v>
      </c>
      <c r="F401" t="s">
        <v>1225</v>
      </c>
    </row>
    <row r="402" spans="1:6" ht="16">
      <c r="A402" s="129" t="s">
        <v>1352</v>
      </c>
      <c r="B402" s="130" t="s">
        <v>1463</v>
      </c>
      <c r="C402" t="s">
        <v>1480</v>
      </c>
      <c r="D402" t="str">
        <f t="shared" si="10"/>
        <v>BLOUSE_THAI_OXFORD_GRAY</v>
      </c>
      <c r="E402" t="s">
        <v>123</v>
      </c>
      <c r="F402" t="s">
        <v>243</v>
      </c>
    </row>
    <row r="403" spans="1:6" ht="16">
      <c r="A403" s="129" t="s">
        <v>1352</v>
      </c>
      <c r="B403" s="130" t="s">
        <v>1463</v>
      </c>
      <c r="C403" t="s">
        <v>1485</v>
      </c>
      <c r="D403" t="str">
        <f t="shared" si="10"/>
        <v>BLOUSE_THAI_OXFORD_CARBON_GRAY</v>
      </c>
      <c r="E403" t="s">
        <v>1226</v>
      </c>
      <c r="F403" t="s">
        <v>1227</v>
      </c>
    </row>
    <row r="404" spans="1:6" ht="16">
      <c r="A404" s="129" t="s">
        <v>1352</v>
      </c>
      <c r="B404" s="130" t="s">
        <v>1463</v>
      </c>
      <c r="C404" t="s">
        <v>27</v>
      </c>
      <c r="D404" t="str">
        <f t="shared" si="10"/>
        <v>BLOUSE_THAI_OXFORD_NAVY</v>
      </c>
      <c r="E404" t="s">
        <v>126</v>
      </c>
      <c r="F404" t="s">
        <v>246</v>
      </c>
    </row>
    <row r="405" spans="1:6" ht="16">
      <c r="A405" s="129" t="s">
        <v>1352</v>
      </c>
      <c r="B405" s="130" t="s">
        <v>1463</v>
      </c>
      <c r="C405" t="s">
        <v>1479</v>
      </c>
      <c r="D405" t="str">
        <f t="shared" si="10"/>
        <v>BLOUSE_THAI_OXFORD_BLACK</v>
      </c>
      <c r="E405" t="s">
        <v>455</v>
      </c>
      <c r="F405" t="s">
        <v>456</v>
      </c>
    </row>
    <row r="406" spans="1:6" ht="16">
      <c r="A406" s="129" t="s">
        <v>1352</v>
      </c>
      <c r="B406" s="130" t="s">
        <v>1463</v>
      </c>
      <c r="C406" t="s">
        <v>30</v>
      </c>
      <c r="D406" t="str">
        <f t="shared" si="10"/>
        <v>BLOUSE_THAI_OXFORD_PURPLE</v>
      </c>
      <c r="E406" t="s">
        <v>125</v>
      </c>
      <c r="F406" t="s">
        <v>245</v>
      </c>
    </row>
    <row r="407" spans="1:6" ht="16">
      <c r="A407" s="129" t="s">
        <v>1352</v>
      </c>
      <c r="B407" s="130" t="s">
        <v>1463</v>
      </c>
      <c r="C407" t="s">
        <v>1483</v>
      </c>
      <c r="D407" t="str">
        <f t="shared" si="10"/>
        <v>BLOUSE_THAI_OXFORD_RED</v>
      </c>
      <c r="E407" t="s">
        <v>124</v>
      </c>
      <c r="F407" t="s">
        <v>244</v>
      </c>
    </row>
    <row r="408" spans="1:6" ht="16">
      <c r="A408" s="129" t="s">
        <v>1352</v>
      </c>
      <c r="B408" s="130" t="s">
        <v>1463</v>
      </c>
      <c r="C408" t="s">
        <v>1499</v>
      </c>
      <c r="D408" t="str">
        <f t="shared" si="10"/>
        <v>BLOUSE_THAI_OXFORD_TURQUOISE</v>
      </c>
      <c r="E408" t="s">
        <v>1879</v>
      </c>
      <c r="F408" t="s">
        <v>1880</v>
      </c>
    </row>
    <row r="409" spans="1:6" ht="16">
      <c r="A409" s="129" t="s">
        <v>1352</v>
      </c>
      <c r="B409" s="130" t="s">
        <v>1463</v>
      </c>
      <c r="C409" t="s">
        <v>1484</v>
      </c>
      <c r="D409" t="str">
        <f t="shared" si="10"/>
        <v>BLOUSE_THAI_OXFORD_GREEN</v>
      </c>
      <c r="E409" t="s">
        <v>1108</v>
      </c>
      <c r="F409" t="s">
        <v>1109</v>
      </c>
    </row>
    <row r="410" spans="1:6" ht="16">
      <c r="A410" s="129" t="s">
        <v>1352</v>
      </c>
      <c r="B410" s="130" t="s">
        <v>1464</v>
      </c>
      <c r="C410" t="s">
        <v>25</v>
      </c>
      <c r="D410" t="str">
        <f t="shared" si="10"/>
        <v>BLOUSE_PREMIUM_THAI_STRIPES_BLUE</v>
      </c>
      <c r="E410" t="s">
        <v>459</v>
      </c>
      <c r="F410" t="s">
        <v>460</v>
      </c>
    </row>
    <row r="411" spans="1:6" ht="16">
      <c r="A411" s="129" t="s">
        <v>1352</v>
      </c>
      <c r="B411" s="130" t="s">
        <v>1464</v>
      </c>
      <c r="C411" t="s">
        <v>1478</v>
      </c>
      <c r="D411" t="str">
        <f t="shared" si="10"/>
        <v>BLOUSE_PREMIUM_THAI_STRIPES_SKY_BLUE</v>
      </c>
      <c r="E411" t="s">
        <v>1009</v>
      </c>
      <c r="F411" t="s">
        <v>1010</v>
      </c>
    </row>
    <row r="412" spans="1:6" ht="16">
      <c r="A412" s="129" t="s">
        <v>1352</v>
      </c>
      <c r="B412" s="130" t="s">
        <v>1464</v>
      </c>
      <c r="C412" t="s">
        <v>1480</v>
      </c>
      <c r="D412" t="str">
        <f t="shared" si="10"/>
        <v>BLOUSE_PREMIUM_THAI_STRIPES_GRAY</v>
      </c>
      <c r="E412" t="s">
        <v>1110</v>
      </c>
      <c r="F412" t="s">
        <v>1111</v>
      </c>
    </row>
    <row r="413" spans="1:6" ht="16">
      <c r="A413" s="129" t="s">
        <v>1352</v>
      </c>
      <c r="B413" s="130" t="s">
        <v>1464</v>
      </c>
      <c r="C413" t="s">
        <v>1482</v>
      </c>
      <c r="D413" t="str">
        <f t="shared" si="10"/>
        <v>BLOUSE_PREMIUM_THAI_STRIPES_WINE</v>
      </c>
      <c r="E413" t="s">
        <v>1012</v>
      </c>
      <c r="F413" t="s">
        <v>1011</v>
      </c>
    </row>
    <row r="414" spans="1:6" ht="16">
      <c r="A414" s="129" t="s">
        <v>1352</v>
      </c>
      <c r="B414" s="130" t="s">
        <v>1579</v>
      </c>
      <c r="C414" t="s">
        <v>27</v>
      </c>
      <c r="D414" t="str">
        <f t="shared" si="10"/>
        <v>BLOUSE_3_4_SLEEVE_COMBINED_JULIANA_NAVY</v>
      </c>
      <c r="E414" t="s">
        <v>1286</v>
      </c>
      <c r="F414" t="s">
        <v>1289</v>
      </c>
    </row>
    <row r="415" spans="1:6" ht="16">
      <c r="A415" s="129" t="s">
        <v>1352</v>
      </c>
      <c r="B415" s="130" t="s">
        <v>1397</v>
      </c>
      <c r="C415" t="s">
        <v>1477</v>
      </c>
      <c r="D415" t="str">
        <f t="shared" si="10"/>
        <v>BLOUSE_LONG_SLEEVE_DF_FISHERMAN_WHITE</v>
      </c>
      <c r="E415" t="s">
        <v>1287</v>
      </c>
      <c r="F415" t="s">
        <v>1290</v>
      </c>
    </row>
    <row r="416" spans="1:6" ht="16">
      <c r="A416" s="129" t="s">
        <v>1352</v>
      </c>
      <c r="B416" s="130" t="s">
        <v>1397</v>
      </c>
      <c r="C416" t="s">
        <v>1480</v>
      </c>
      <c r="D416" t="str">
        <f t="shared" ref="D416" si="11">CONCATENATE(A416,"_",B416,"_",C416)</f>
        <v>BLOUSE_LONG_SLEEVE_DF_FISHERMAN_GRAY</v>
      </c>
      <c r="E416" t="s">
        <v>1316</v>
      </c>
      <c r="F416" t="s">
        <v>1317</v>
      </c>
    </row>
    <row r="417" spans="1:6" ht="16">
      <c r="A417" s="129" t="s">
        <v>1352</v>
      </c>
      <c r="B417" s="130" t="s">
        <v>1397</v>
      </c>
      <c r="C417" t="s">
        <v>27</v>
      </c>
      <c r="D417" t="str">
        <f t="shared" si="10"/>
        <v>BLOUSE_LONG_SLEEVE_DF_FISHERMAN_NAVY</v>
      </c>
      <c r="E417" t="s">
        <v>1288</v>
      </c>
      <c r="F417" t="s">
        <v>1291</v>
      </c>
    </row>
    <row r="418" spans="1:6" ht="16">
      <c r="A418" s="129" t="s">
        <v>1352</v>
      </c>
      <c r="B418" s="130" t="s">
        <v>1397</v>
      </c>
      <c r="C418" t="s">
        <v>1820</v>
      </c>
      <c r="D418" t="str">
        <f t="shared" si="10"/>
        <v>BLOUSE_LONG_SLEEVE_DF_FISHERMAN_OLIVE_GREEN</v>
      </c>
      <c r="E418" s="136" t="s">
        <v>1842</v>
      </c>
      <c r="F418" s="136" t="s">
        <v>1843</v>
      </c>
    </row>
    <row r="419" spans="1:6" ht="16">
      <c r="A419" s="129" t="s">
        <v>1352</v>
      </c>
      <c r="B419" s="130" t="s">
        <v>1733</v>
      </c>
      <c r="C419" t="s">
        <v>27</v>
      </c>
      <c r="D419" t="str">
        <f t="shared" si="10"/>
        <v>BLOUSE_LONG_SLEEVE_ITALIAN_NAVY</v>
      </c>
      <c r="E419" t="s">
        <v>1743</v>
      </c>
      <c r="F419" t="s">
        <v>1744</v>
      </c>
    </row>
    <row r="420" spans="1:6" ht="16">
      <c r="A420" s="129" t="s">
        <v>1352</v>
      </c>
      <c r="B420" s="130" t="s">
        <v>1733</v>
      </c>
      <c r="C420" t="s">
        <v>1479</v>
      </c>
      <c r="D420" t="str">
        <f t="shared" si="10"/>
        <v>BLOUSE_LONG_SLEEVE_ITALIAN_BLACK</v>
      </c>
      <c r="E420" t="s">
        <v>1745</v>
      </c>
      <c r="F420" t="s">
        <v>1746</v>
      </c>
    </row>
    <row r="421" spans="1:6" ht="16">
      <c r="A421" s="129" t="s">
        <v>1352</v>
      </c>
      <c r="B421" s="130" t="s">
        <v>1739</v>
      </c>
      <c r="C421" t="s">
        <v>1477</v>
      </c>
      <c r="D421" t="str">
        <f t="shared" si="10"/>
        <v>BLOUSE_CUELLO_MAO_WHITE</v>
      </c>
      <c r="E421" t="s">
        <v>1747</v>
      </c>
      <c r="F421" t="s">
        <v>1748</v>
      </c>
    </row>
    <row r="422" spans="1:6" ht="16">
      <c r="A422" s="129" t="s">
        <v>1352</v>
      </c>
      <c r="B422" s="130" t="s">
        <v>1854</v>
      </c>
      <c r="C422" t="s">
        <v>1482</v>
      </c>
      <c r="D422" t="str">
        <f t="shared" si="10"/>
        <v>BLOUSE_BB_CHECKS_PLAID_WINE</v>
      </c>
      <c r="E422" t="s">
        <v>1881</v>
      </c>
      <c r="F422" t="s">
        <v>1882</v>
      </c>
    </row>
    <row r="423" spans="1:6" ht="16">
      <c r="A423" s="129" t="s">
        <v>1570</v>
      </c>
      <c r="B423" s="130" t="s">
        <v>1400</v>
      </c>
      <c r="C423" t="s">
        <v>1492</v>
      </c>
      <c r="D423" t="str">
        <f t="shared" si="10"/>
        <v>WOMAN_ROUND_NECK_T_SHIRT_SHORT_SLEEVE_RECYCLED_HEATHER_GRAY</v>
      </c>
      <c r="E423" t="s">
        <v>1270</v>
      </c>
      <c r="F423" t="s">
        <v>1273</v>
      </c>
    </row>
    <row r="424" spans="1:6" ht="16">
      <c r="A424" s="129" t="s">
        <v>1570</v>
      </c>
      <c r="B424" s="130" t="s">
        <v>1400</v>
      </c>
      <c r="C424" t="s">
        <v>27</v>
      </c>
      <c r="D424" t="str">
        <f t="shared" si="10"/>
        <v>WOMAN_ROUND_NECK_T_SHIRT_SHORT_SLEEVE_RECYCLED_NAVY</v>
      </c>
      <c r="E424" t="s">
        <v>1271</v>
      </c>
      <c r="F424" t="s">
        <v>1274</v>
      </c>
    </row>
    <row r="425" spans="1:6" ht="16">
      <c r="A425" s="129" t="s">
        <v>1570</v>
      </c>
      <c r="B425" s="130" t="s">
        <v>1400</v>
      </c>
      <c r="C425" t="s">
        <v>1479</v>
      </c>
      <c r="D425" t="str">
        <f t="shared" si="10"/>
        <v>WOMAN_ROUND_NECK_T_SHIRT_SHORT_SLEEVE_RECYCLED_BLACK</v>
      </c>
      <c r="E425" t="s">
        <v>1272</v>
      </c>
      <c r="F425" t="s">
        <v>1275</v>
      </c>
    </row>
    <row r="426" spans="1:6" ht="16">
      <c r="A426" s="129" t="s">
        <v>1570</v>
      </c>
      <c r="B426" s="130" t="s">
        <v>1401</v>
      </c>
      <c r="C426" t="s">
        <v>1492</v>
      </c>
      <c r="D426" t="str">
        <f t="shared" si="10"/>
        <v>WOMAN_ROUND_NECK_T_SHIRT_LONG_SLEEVE_RECYCLED_HEATHER_GRAY</v>
      </c>
      <c r="E426" t="s">
        <v>1279</v>
      </c>
      <c r="F426" t="s">
        <v>1276</v>
      </c>
    </row>
    <row r="427" spans="1:6" ht="16">
      <c r="A427" s="129" t="s">
        <v>1570</v>
      </c>
      <c r="B427" s="130" t="s">
        <v>1401</v>
      </c>
      <c r="C427" t="s">
        <v>27</v>
      </c>
      <c r="D427" t="str">
        <f t="shared" si="10"/>
        <v>WOMAN_ROUND_NECK_T_SHIRT_LONG_SLEEVE_RECYCLED_NAVY</v>
      </c>
      <c r="E427" t="s">
        <v>1280</v>
      </c>
      <c r="F427" t="s">
        <v>1277</v>
      </c>
    </row>
    <row r="428" spans="1:6" ht="16">
      <c r="A428" s="129" t="s">
        <v>1570</v>
      </c>
      <c r="B428" s="130" t="s">
        <v>1401</v>
      </c>
      <c r="C428" t="s">
        <v>1479</v>
      </c>
      <c r="D428" t="str">
        <f t="shared" si="10"/>
        <v>WOMAN_ROUND_NECK_T_SHIRT_LONG_SLEEVE_RECYCLED_BLACK</v>
      </c>
      <c r="E428" t="s">
        <v>1281</v>
      </c>
      <c r="F428" t="s">
        <v>1278</v>
      </c>
    </row>
    <row r="429" spans="1:6" ht="16">
      <c r="A429" s="129" t="s">
        <v>1730</v>
      </c>
      <c r="B429" s="130" t="s">
        <v>1403</v>
      </c>
      <c r="C429" t="s">
        <v>1523</v>
      </c>
      <c r="D429" t="str">
        <f t="shared" si="10"/>
        <v>WOMAN_INDUSTRIAL_SHIRT_SHORT_SLEEVE_CIRCUIT_NAVY/PEARL_GRAY</v>
      </c>
      <c r="E429" t="s">
        <v>133</v>
      </c>
      <c r="F429" t="s">
        <v>253</v>
      </c>
    </row>
    <row r="430" spans="1:6" ht="16">
      <c r="A430" s="129" t="s">
        <v>1730</v>
      </c>
      <c r="B430" s="130" t="s">
        <v>1566</v>
      </c>
      <c r="C430" t="s">
        <v>1481</v>
      </c>
      <c r="D430" t="str">
        <f t="shared" si="10"/>
        <v>WOMAN_INDUSTRIAL_SHIRT_LONG_SLEEVE_MINER_CHLORINE_RESISTANT_KHAKI</v>
      </c>
      <c r="E430" t="s">
        <v>132</v>
      </c>
      <c r="F430" t="s">
        <v>252</v>
      </c>
    </row>
    <row r="431" spans="1:6" ht="16">
      <c r="A431" s="129" t="s">
        <v>1375</v>
      </c>
      <c r="B431" s="130" t="s">
        <v>15</v>
      </c>
      <c r="C431" t="s">
        <v>27</v>
      </c>
      <c r="D431" t="str">
        <f t="shared" si="10"/>
        <v>WOMAN_VEST_BOLIVIA_NAVY</v>
      </c>
      <c r="E431" t="s">
        <v>135</v>
      </c>
      <c r="F431" t="s">
        <v>255</v>
      </c>
    </row>
    <row r="432" spans="1:6" ht="16">
      <c r="A432" s="129" t="s">
        <v>1375</v>
      </c>
      <c r="B432" s="130" t="s">
        <v>15</v>
      </c>
      <c r="C432" t="s">
        <v>1479</v>
      </c>
      <c r="D432" t="str">
        <f t="shared" si="10"/>
        <v>WOMAN_VEST_BOLIVIA_BLACK</v>
      </c>
      <c r="E432" t="s">
        <v>136</v>
      </c>
      <c r="F432" t="s">
        <v>256</v>
      </c>
    </row>
    <row r="433" spans="1:6" ht="16">
      <c r="A433" s="129" t="s">
        <v>1375</v>
      </c>
      <c r="B433" s="130" t="s">
        <v>1180</v>
      </c>
      <c r="C433" t="s">
        <v>1479</v>
      </c>
      <c r="D433" t="str">
        <f t="shared" si="10"/>
        <v>WOMAN_VEST_BUENOS_AIRES_BLACK</v>
      </c>
      <c r="E433" t="s">
        <v>1775</v>
      </c>
      <c r="F433" t="s">
        <v>1776</v>
      </c>
    </row>
    <row r="434" spans="1:6" ht="16">
      <c r="A434" s="129" t="s">
        <v>1375</v>
      </c>
      <c r="B434" s="131" t="s">
        <v>1320</v>
      </c>
      <c r="C434" t="s">
        <v>1492</v>
      </c>
      <c r="D434" t="str">
        <f t="shared" si="10"/>
        <v>WOMAN_VEST_DUBLIN_HEATHER_GRAY</v>
      </c>
      <c r="E434" t="s">
        <v>1777</v>
      </c>
      <c r="F434" t="s">
        <v>1778</v>
      </c>
    </row>
    <row r="435" spans="1:6" ht="16">
      <c r="A435" s="129" t="s">
        <v>1375</v>
      </c>
      <c r="B435" s="131" t="s">
        <v>1320</v>
      </c>
      <c r="C435" t="s">
        <v>27</v>
      </c>
      <c r="D435" t="str">
        <f t="shared" si="10"/>
        <v>WOMAN_VEST_DUBLIN_NAVY</v>
      </c>
      <c r="E435" t="s">
        <v>1779</v>
      </c>
      <c r="F435" t="s">
        <v>1780</v>
      </c>
    </row>
    <row r="436" spans="1:6" ht="16">
      <c r="A436" s="129" t="s">
        <v>1375</v>
      </c>
      <c r="B436" s="130" t="s">
        <v>979</v>
      </c>
      <c r="C436" t="s">
        <v>1479</v>
      </c>
      <c r="D436" t="str">
        <f t="shared" si="10"/>
        <v>WOMAN_VEST_ELEGANT_BLACK</v>
      </c>
      <c r="E436" t="s">
        <v>982</v>
      </c>
      <c r="F436" t="s">
        <v>983</v>
      </c>
    </row>
    <row r="437" spans="1:6" ht="16">
      <c r="A437" s="129" t="s">
        <v>1375</v>
      </c>
      <c r="B437" s="130" t="s">
        <v>31</v>
      </c>
      <c r="C437" t="s">
        <v>1479</v>
      </c>
      <c r="D437" t="str">
        <f t="shared" si="10"/>
        <v>WOMAN_VEST_MEDELLIN_BLACK</v>
      </c>
      <c r="E437" t="s">
        <v>134</v>
      </c>
      <c r="F437" t="s">
        <v>254</v>
      </c>
    </row>
    <row r="438" spans="1:6" ht="16">
      <c r="A438" s="129" t="s">
        <v>1375</v>
      </c>
      <c r="B438" s="130" t="s">
        <v>1175</v>
      </c>
      <c r="C438" t="s">
        <v>1479</v>
      </c>
      <c r="D438" t="str">
        <f t="shared" si="10"/>
        <v>WOMAN_VEST_OSAKA_BLACK</v>
      </c>
      <c r="E438" t="s">
        <v>1751</v>
      </c>
      <c r="F438" t="s">
        <v>1752</v>
      </c>
    </row>
    <row r="439" spans="1:6" ht="16">
      <c r="A439" s="129" t="s">
        <v>1375</v>
      </c>
      <c r="B439" s="130" t="s">
        <v>1410</v>
      </c>
      <c r="C439" t="s">
        <v>27</v>
      </c>
      <c r="D439" t="str">
        <f t="shared" si="10"/>
        <v>WOMAN_VEST_TOKYO_NAVY</v>
      </c>
      <c r="E439" t="s">
        <v>441</v>
      </c>
      <c r="F439" t="s">
        <v>442</v>
      </c>
    </row>
    <row r="440" spans="1:6" ht="16">
      <c r="A440" s="129" t="s">
        <v>1375</v>
      </c>
      <c r="B440" s="130" t="s">
        <v>1410</v>
      </c>
      <c r="C440" t="s">
        <v>1764</v>
      </c>
      <c r="D440" t="str">
        <f t="shared" si="10"/>
        <v>WOMAN_VEST_TOKYO_DARK_NAVY</v>
      </c>
      <c r="E440" t="s">
        <v>1781</v>
      </c>
      <c r="F440" t="s">
        <v>1782</v>
      </c>
    </row>
    <row r="441" spans="1:6" ht="16">
      <c r="A441" s="129" t="s">
        <v>1376</v>
      </c>
      <c r="B441" s="130" t="s">
        <v>17</v>
      </c>
      <c r="C441" t="s">
        <v>27</v>
      </c>
      <c r="D441" t="str">
        <f t="shared" si="10"/>
        <v>WOMAN_JACKET_BAJA_CALIFORNIA_NAVY</v>
      </c>
      <c r="E441" t="s">
        <v>140</v>
      </c>
      <c r="F441" t="s">
        <v>260</v>
      </c>
    </row>
    <row r="442" spans="1:6" ht="16">
      <c r="A442" s="129" t="s">
        <v>1376</v>
      </c>
      <c r="B442" s="130" t="s">
        <v>15</v>
      </c>
      <c r="C442" t="s">
        <v>27</v>
      </c>
      <c r="D442" t="str">
        <f t="shared" si="10"/>
        <v>WOMAN_JACKET_BOLIVIA_NAVY</v>
      </c>
      <c r="E442" t="s">
        <v>137</v>
      </c>
      <c r="F442" t="s">
        <v>257</v>
      </c>
    </row>
    <row r="443" spans="1:6" ht="16">
      <c r="A443" s="129" t="s">
        <v>1376</v>
      </c>
      <c r="B443" s="130" t="s">
        <v>15</v>
      </c>
      <c r="C443" t="s">
        <v>1479</v>
      </c>
      <c r="D443" t="str">
        <f t="shared" si="10"/>
        <v>WOMAN_JACKET_BOLIVIA_BLACK</v>
      </c>
      <c r="E443" t="s">
        <v>138</v>
      </c>
      <c r="F443" t="s">
        <v>258</v>
      </c>
    </row>
    <row r="444" spans="1:6" ht="16">
      <c r="A444" s="129" t="s">
        <v>1376</v>
      </c>
      <c r="B444" s="130" t="s">
        <v>1417</v>
      </c>
      <c r="C444" t="s">
        <v>1479</v>
      </c>
      <c r="D444" t="str">
        <f t="shared" si="10"/>
        <v>WOMAN_JACKET_BOLIVIA_REFLECTIVE_BLACK</v>
      </c>
      <c r="E444" t="s">
        <v>463</v>
      </c>
      <c r="F444" t="s">
        <v>464</v>
      </c>
    </row>
    <row r="445" spans="1:6" ht="16">
      <c r="A445" s="129" t="s">
        <v>1376</v>
      </c>
      <c r="B445" s="130" t="s">
        <v>18</v>
      </c>
      <c r="C445" t="s">
        <v>1479</v>
      </c>
      <c r="D445" t="str">
        <f t="shared" si="10"/>
        <v>WOMAN_JACKET_BOLIVIA_SPORT_BLACK</v>
      </c>
      <c r="E445" t="s">
        <v>139</v>
      </c>
      <c r="F445" t="s">
        <v>259</v>
      </c>
    </row>
    <row r="446" spans="1:6" ht="16">
      <c r="A446" s="129" t="s">
        <v>1376</v>
      </c>
      <c r="B446" s="130" t="s">
        <v>1180</v>
      </c>
      <c r="C446" t="s">
        <v>1479</v>
      </c>
      <c r="D446" t="str">
        <f t="shared" si="10"/>
        <v>WOMAN_JACKET_BUENOS_AIRES_BLACK</v>
      </c>
      <c r="E446" t="s">
        <v>1183</v>
      </c>
      <c r="F446" t="s">
        <v>1184</v>
      </c>
    </row>
    <row r="447" spans="1:6" ht="16">
      <c r="A447" s="129" t="s">
        <v>1376</v>
      </c>
      <c r="B447" s="130" t="s">
        <v>1180</v>
      </c>
      <c r="C447" t="s">
        <v>27</v>
      </c>
      <c r="D447" t="str">
        <f>CONCATENATE(A447,"_",B447,"_",C447)</f>
        <v>WOMAN_JACKET_BUENOS_AIRES_NAVY</v>
      </c>
      <c r="E447" t="s">
        <v>1788</v>
      </c>
      <c r="F447" t="s">
        <v>1789</v>
      </c>
    </row>
    <row r="448" spans="1:6" ht="16">
      <c r="A448" s="129" t="s">
        <v>1376</v>
      </c>
      <c r="B448" s="130" t="s">
        <v>1418</v>
      </c>
      <c r="C448" t="s">
        <v>27</v>
      </c>
      <c r="D448" t="str">
        <f t="shared" si="10"/>
        <v>WOMAN_JACKET_EXECUTIVE_REMOVABLE_NAVY</v>
      </c>
      <c r="E448" t="s">
        <v>1019</v>
      </c>
      <c r="F448" t="s">
        <v>1020</v>
      </c>
    </row>
    <row r="449" spans="1:6" ht="16">
      <c r="A449" s="129" t="s">
        <v>1376</v>
      </c>
      <c r="B449" s="130" t="s">
        <v>1418</v>
      </c>
      <c r="C449" t="s">
        <v>1479</v>
      </c>
      <c r="D449" t="str">
        <f t="shared" si="10"/>
        <v>WOMAN_JACKET_EXECUTIVE_REMOVABLE_BLACK</v>
      </c>
      <c r="E449" t="s">
        <v>827</v>
      </c>
      <c r="F449" t="s">
        <v>828</v>
      </c>
    </row>
    <row r="450" spans="1:6" ht="16">
      <c r="A450" s="129" t="s">
        <v>1376</v>
      </c>
      <c r="B450" s="130" t="s">
        <v>1320</v>
      </c>
      <c r="C450" t="s">
        <v>1492</v>
      </c>
      <c r="D450" t="str">
        <f t="shared" ref="D450:D451" si="12">CONCATENATE(A450,"_",B450,"_",C450)</f>
        <v>WOMAN_JACKET_DUBLIN_HEATHER_GRAY</v>
      </c>
      <c r="E450" t="s">
        <v>1784</v>
      </c>
      <c r="F450" t="s">
        <v>1785</v>
      </c>
    </row>
    <row r="451" spans="1:6" ht="16">
      <c r="A451" s="129" t="s">
        <v>1376</v>
      </c>
      <c r="B451" s="130" t="s">
        <v>1320</v>
      </c>
      <c r="C451" t="s">
        <v>27</v>
      </c>
      <c r="D451" t="str">
        <f t="shared" si="12"/>
        <v>WOMAN_JACKET_DUBLIN_NAVY</v>
      </c>
      <c r="E451" t="s">
        <v>1323</v>
      </c>
      <c r="F451" t="s">
        <v>1324</v>
      </c>
    </row>
    <row r="452" spans="1:6" ht="16">
      <c r="A452" s="129" t="s">
        <v>1376</v>
      </c>
      <c r="B452" s="130" t="s">
        <v>979</v>
      </c>
      <c r="C452" t="s">
        <v>1479</v>
      </c>
      <c r="D452" t="str">
        <f t="shared" si="10"/>
        <v>WOMAN_JACKET_ELEGANT_BLACK</v>
      </c>
      <c r="E452" t="s">
        <v>833</v>
      </c>
      <c r="F452" t="s">
        <v>834</v>
      </c>
    </row>
    <row r="453" spans="1:6" ht="16">
      <c r="A453" s="129" t="s">
        <v>1376</v>
      </c>
      <c r="B453" s="130" t="s">
        <v>1175</v>
      </c>
      <c r="C453" t="s">
        <v>1479</v>
      </c>
      <c r="D453" t="str">
        <f t="shared" si="10"/>
        <v>WOMAN_JACKET_OSAKA_BLACK</v>
      </c>
      <c r="E453" t="s">
        <v>1178</v>
      </c>
      <c r="F453" t="s">
        <v>1179</v>
      </c>
    </row>
    <row r="454" spans="1:6" ht="16">
      <c r="A454" s="129" t="s">
        <v>1376</v>
      </c>
      <c r="B454" s="130" t="s">
        <v>1410</v>
      </c>
      <c r="C454" t="s">
        <v>1479</v>
      </c>
      <c r="D454" t="str">
        <f t="shared" si="10"/>
        <v>WOMAN_JACKET_TOKYO_BLACK</v>
      </c>
      <c r="E454" t="s">
        <v>445</v>
      </c>
      <c r="F454" t="s">
        <v>446</v>
      </c>
    </row>
    <row r="455" spans="1:6" ht="16">
      <c r="A455" s="129" t="s">
        <v>1736</v>
      </c>
      <c r="B455" s="130" t="s">
        <v>1356</v>
      </c>
      <c r="C455" t="s">
        <v>27</v>
      </c>
      <c r="D455" t="str">
        <f t="shared" si="10"/>
        <v>WOMAN_BLAZER_BLAZER_NAVY</v>
      </c>
      <c r="E455" t="s">
        <v>1753</v>
      </c>
      <c r="F455" t="s">
        <v>1754</v>
      </c>
    </row>
    <row r="456" spans="1:6" ht="16">
      <c r="A456" s="129" t="s">
        <v>1736</v>
      </c>
      <c r="B456" s="130" t="s">
        <v>1356</v>
      </c>
      <c r="C456" t="s">
        <v>1479</v>
      </c>
      <c r="D456" t="str">
        <f t="shared" si="10"/>
        <v>WOMAN_BLAZER_BLAZER_BLACK</v>
      </c>
      <c r="E456" t="s">
        <v>1845</v>
      </c>
      <c r="F456" t="s">
        <v>1844</v>
      </c>
    </row>
    <row r="457" spans="1:6" ht="16">
      <c r="A457" s="129" t="s">
        <v>1377</v>
      </c>
      <c r="B457" s="130" t="s">
        <v>1580</v>
      </c>
      <c r="C457" t="s">
        <v>1479</v>
      </c>
      <c r="D457" t="str">
        <f t="shared" si="10"/>
        <v>WOMAN_FACE_MASK_WITH_TRIPLE_LAYER_SHIELD_BLACK</v>
      </c>
      <c r="E457" t="s">
        <v>510</v>
      </c>
      <c r="F457" t="s">
        <v>511</v>
      </c>
    </row>
    <row r="458" spans="1:6" ht="16">
      <c r="A458" s="129" t="s">
        <v>1378</v>
      </c>
      <c r="B458" s="130" t="s">
        <v>1783</v>
      </c>
      <c r="C458" t="s">
        <v>1516</v>
      </c>
      <c r="D458" t="str">
        <f t="shared" si="10"/>
        <v>WOMAN_SCRUBS_BOMBAY_PEARL_GRAY</v>
      </c>
      <c r="E458" t="s">
        <v>1153</v>
      </c>
      <c r="F458" t="s">
        <v>1154</v>
      </c>
    </row>
    <row r="459" spans="1:6" ht="16">
      <c r="A459" s="129" t="s">
        <v>1378</v>
      </c>
      <c r="B459" s="130" t="s">
        <v>1465</v>
      </c>
      <c r="C459" t="s">
        <v>1516</v>
      </c>
      <c r="D459" t="str">
        <f t="shared" si="10"/>
        <v>WOMAN_SCRUBS_HOTELIER_PEARL_GRAY</v>
      </c>
      <c r="E459" t="s">
        <v>143</v>
      </c>
      <c r="F459" t="s">
        <v>265</v>
      </c>
    </row>
    <row r="460" spans="1:6" ht="16">
      <c r="A460" s="129" t="s">
        <v>1378</v>
      </c>
      <c r="B460" s="130" t="s">
        <v>1466</v>
      </c>
      <c r="C460" t="s">
        <v>27</v>
      </c>
      <c r="D460" t="str">
        <f t="shared" si="10"/>
        <v>WOMAN_SCRUBS_HOTELIER_VALLARTA_NAVY</v>
      </c>
      <c r="E460" t="s">
        <v>802</v>
      </c>
      <c r="F460" t="s">
        <v>803</v>
      </c>
    </row>
    <row r="461" spans="1:6" ht="16">
      <c r="A461" s="129" t="s">
        <v>1378</v>
      </c>
      <c r="B461" s="130" t="s">
        <v>1429</v>
      </c>
      <c r="C461" t="s">
        <v>1521</v>
      </c>
      <c r="D461" t="str">
        <f>CONCATENATE(A461,"_",B461,"_",C461)</f>
        <v>WOMAN_SCRUBS_MEDICAL_JADE_GREEN</v>
      </c>
      <c r="E461" t="s">
        <v>431</v>
      </c>
      <c r="F461" t="s">
        <v>432</v>
      </c>
    </row>
    <row r="462" spans="1:6" ht="16">
      <c r="A462" s="129" t="s">
        <v>1378</v>
      </c>
      <c r="B462" s="130" t="s">
        <v>1430</v>
      </c>
      <c r="C462" t="s">
        <v>1516</v>
      </c>
      <c r="D462" t="str">
        <f t="shared" si="10"/>
        <v>WOMAN_SCRUBS_MEDICAL_LA_PEARL_GRAY</v>
      </c>
      <c r="E462" t="s">
        <v>1228</v>
      </c>
      <c r="F462" t="s">
        <v>1229</v>
      </c>
    </row>
    <row r="463" spans="1:6" ht="16">
      <c r="A463" s="129" t="s">
        <v>1378</v>
      </c>
      <c r="B463" s="130" t="s">
        <v>1430</v>
      </c>
      <c r="C463" t="s">
        <v>27</v>
      </c>
      <c r="D463" t="str">
        <f t="shared" ref="D463" si="13">CONCATENATE(A463,"_",B463,"_",C463)</f>
        <v>WOMAN_SCRUBS_MEDICAL_LA_NAVY</v>
      </c>
      <c r="E463" t="s">
        <v>1297</v>
      </c>
      <c r="F463" t="s">
        <v>1298</v>
      </c>
    </row>
    <row r="464" spans="1:6" ht="16">
      <c r="A464" s="129" t="s">
        <v>1378</v>
      </c>
      <c r="B464" s="130" t="s">
        <v>1430</v>
      </c>
      <c r="C464" t="s">
        <v>1498</v>
      </c>
      <c r="D464" t="str">
        <f t="shared" si="10"/>
        <v>WOMAN_SCRUBS_MEDICAL_LA_ROYAL_BLUE</v>
      </c>
      <c r="E464" t="s">
        <v>1230</v>
      </c>
      <c r="F464" t="s">
        <v>1231</v>
      </c>
    </row>
    <row r="465" spans="1:6" ht="16">
      <c r="A465" s="129" t="s">
        <v>1378</v>
      </c>
      <c r="B465" s="130" t="s">
        <v>1430</v>
      </c>
      <c r="C465" t="s">
        <v>1482</v>
      </c>
      <c r="D465" t="str">
        <f t="shared" ref="D465:D517" si="14">CONCATENATE(A465,"_",B465,"_",C465)</f>
        <v>WOMAN_SCRUBS_MEDICAL_LA_WINE</v>
      </c>
      <c r="E465" t="s">
        <v>1232</v>
      </c>
      <c r="F465" t="s">
        <v>1233</v>
      </c>
    </row>
    <row r="466" spans="1:6" ht="16">
      <c r="A466" s="129" t="s">
        <v>1378</v>
      </c>
      <c r="B466" s="130" t="s">
        <v>1467</v>
      </c>
      <c r="C466" t="s">
        <v>1477</v>
      </c>
      <c r="D466" t="str">
        <f t="shared" si="14"/>
        <v>WOMAN_SCRUBS_SHORT_SLEEVE_MEDICAL_WHITE</v>
      </c>
      <c r="E466" t="s">
        <v>68</v>
      </c>
      <c r="F466" t="s">
        <v>261</v>
      </c>
    </row>
    <row r="467" spans="1:6" ht="16">
      <c r="A467" s="129" t="s">
        <v>1378</v>
      </c>
      <c r="B467" s="130" t="s">
        <v>1467</v>
      </c>
      <c r="C467" t="s">
        <v>27</v>
      </c>
      <c r="D467" t="str">
        <f t="shared" si="14"/>
        <v>WOMAN_SCRUBS_SHORT_SLEEVE_MEDICAL_NAVY</v>
      </c>
      <c r="E467" t="s">
        <v>69</v>
      </c>
      <c r="F467" t="s">
        <v>262</v>
      </c>
    </row>
    <row r="468" spans="1:6" ht="16">
      <c r="A468" s="129" t="s">
        <v>1378</v>
      </c>
      <c r="B468" s="130" t="s">
        <v>1431</v>
      </c>
      <c r="C468" t="s">
        <v>1479</v>
      </c>
      <c r="D468" t="str">
        <f t="shared" si="14"/>
        <v>WOMAN_SCRUBS_SURGICAL_BLACK</v>
      </c>
      <c r="E468" t="s">
        <v>796</v>
      </c>
      <c r="F468" t="s">
        <v>797</v>
      </c>
    </row>
    <row r="469" spans="1:6" ht="16">
      <c r="A469" s="129" t="s">
        <v>1378</v>
      </c>
      <c r="B469" s="130" t="s">
        <v>32</v>
      </c>
      <c r="C469" t="s">
        <v>1477</v>
      </c>
      <c r="D469" t="str">
        <f t="shared" si="14"/>
        <v>WOMAN_SCRUBS_UNIVERSAL_WHITE</v>
      </c>
      <c r="E469" t="s">
        <v>141</v>
      </c>
      <c r="F469" t="s">
        <v>263</v>
      </c>
    </row>
    <row r="470" spans="1:6" ht="16">
      <c r="A470" s="129" t="s">
        <v>1378</v>
      </c>
      <c r="B470" s="130" t="s">
        <v>32</v>
      </c>
      <c r="C470" t="s">
        <v>1479</v>
      </c>
      <c r="D470" t="str">
        <f t="shared" si="14"/>
        <v>WOMAN_SCRUBS_UNIVERSAL_BLACK</v>
      </c>
      <c r="E470" t="s">
        <v>142</v>
      </c>
      <c r="F470" t="s">
        <v>264</v>
      </c>
    </row>
    <row r="471" spans="1:6" ht="16">
      <c r="A471" s="129" t="s">
        <v>1378</v>
      </c>
      <c r="B471" s="130" t="s">
        <v>1855</v>
      </c>
      <c r="C471" t="s">
        <v>27</v>
      </c>
      <c r="D471" t="str">
        <f t="shared" si="14"/>
        <v>WOMAN_SCRUBS_HOTELIER_COLLAR_MAO_NAVY</v>
      </c>
      <c r="E471" t="s">
        <v>1883</v>
      </c>
      <c r="F471" t="s">
        <v>1884</v>
      </c>
    </row>
    <row r="472" spans="1:6" ht="16">
      <c r="A472" s="129" t="s">
        <v>1379</v>
      </c>
      <c r="B472" s="130" t="s">
        <v>1574</v>
      </c>
      <c r="C472" t="s">
        <v>1477</v>
      </c>
      <c r="D472" t="str">
        <f t="shared" si="14"/>
        <v>WOMAN_GUAYABERA_PREMIUM_100_COTTON_CANVAS_WHITE</v>
      </c>
      <c r="E472" t="s">
        <v>468</v>
      </c>
      <c r="F472" t="s">
        <v>469</v>
      </c>
    </row>
    <row r="473" spans="1:6" ht="16">
      <c r="A473" s="129" t="s">
        <v>1732</v>
      </c>
      <c r="B473" s="130" t="s">
        <v>1445</v>
      </c>
      <c r="C473" t="s">
        <v>1477</v>
      </c>
      <c r="D473" t="str">
        <f t="shared" si="14"/>
        <v>WOMAN_POLO_MICROPIQUE_SHORT_SLEEVE_POLO_WHITE</v>
      </c>
      <c r="E473" t="s">
        <v>1234</v>
      </c>
      <c r="F473" t="s">
        <v>1239</v>
      </c>
    </row>
    <row r="474" spans="1:6" ht="16">
      <c r="A474" s="129" t="s">
        <v>1732</v>
      </c>
      <c r="B474" s="130" t="s">
        <v>1445</v>
      </c>
      <c r="C474" t="s">
        <v>1503</v>
      </c>
      <c r="D474" t="str">
        <f t="shared" si="14"/>
        <v>WOMAN_POLO_MICROPIQUE_SHORT_SLEEVE_POLO_OXFORD_GRAY</v>
      </c>
      <c r="E474" t="s">
        <v>1235</v>
      </c>
      <c r="F474" t="s">
        <v>1240</v>
      </c>
    </row>
    <row r="475" spans="1:6" ht="16">
      <c r="A475" s="129" t="s">
        <v>1732</v>
      </c>
      <c r="B475" s="130" t="s">
        <v>1445</v>
      </c>
      <c r="C475" t="s">
        <v>27</v>
      </c>
      <c r="D475" t="str">
        <f t="shared" si="14"/>
        <v>WOMAN_POLO_MICROPIQUE_SHORT_SLEEVE_POLO_NAVY</v>
      </c>
      <c r="E475" t="s">
        <v>1236</v>
      </c>
      <c r="F475" t="s">
        <v>1241</v>
      </c>
    </row>
    <row r="476" spans="1:6" ht="16">
      <c r="A476" s="129" t="s">
        <v>1732</v>
      </c>
      <c r="B476" s="130" t="s">
        <v>1445</v>
      </c>
      <c r="C476" t="s">
        <v>1479</v>
      </c>
      <c r="D476" t="str">
        <f t="shared" si="14"/>
        <v>WOMAN_POLO_MICROPIQUE_SHORT_SLEEVE_POLO_BLACK</v>
      </c>
      <c r="E476" t="s">
        <v>1237</v>
      </c>
      <c r="F476" t="s">
        <v>1242</v>
      </c>
    </row>
    <row r="477" spans="1:6" ht="16">
      <c r="A477" s="129" t="s">
        <v>1732</v>
      </c>
      <c r="B477" s="130" t="s">
        <v>1445</v>
      </c>
      <c r="C477" t="s">
        <v>1518</v>
      </c>
      <c r="D477" t="str">
        <f t="shared" si="14"/>
        <v>WOMAN_POLO_MICROPIQUE_SHORT_SLEEVE_POLO_BOTTLE_GREEN</v>
      </c>
      <c r="E477" t="s">
        <v>1238</v>
      </c>
      <c r="F477" t="s">
        <v>1243</v>
      </c>
    </row>
    <row r="478" spans="1:6" ht="16">
      <c r="A478" s="129" t="s">
        <v>1732</v>
      </c>
      <c r="B478" s="130" t="s">
        <v>19</v>
      </c>
      <c r="C478" t="s">
        <v>1500</v>
      </c>
      <c r="D478" t="str">
        <f t="shared" si="14"/>
        <v>WOMAN_POLO_DRY_FIT_NEON_YELLOW</v>
      </c>
      <c r="E478" t="s">
        <v>1031</v>
      </c>
      <c r="F478" t="s">
        <v>1032</v>
      </c>
    </row>
    <row r="479" spans="1:6" ht="16">
      <c r="A479" s="129" t="s">
        <v>1732</v>
      </c>
      <c r="B479" s="130" t="s">
        <v>19</v>
      </c>
      <c r="C479" t="s">
        <v>1477</v>
      </c>
      <c r="D479" t="str">
        <f t="shared" si="14"/>
        <v>WOMAN_POLO_DRY_FIT_WHITE</v>
      </c>
      <c r="E479" t="s">
        <v>151</v>
      </c>
      <c r="F479" t="s">
        <v>273</v>
      </c>
    </row>
    <row r="480" spans="1:6" ht="16">
      <c r="A480" s="129" t="s">
        <v>1732</v>
      </c>
      <c r="B480" s="130" t="s">
        <v>19</v>
      </c>
      <c r="C480" t="s">
        <v>1503</v>
      </c>
      <c r="D480" t="str">
        <f t="shared" si="14"/>
        <v>WOMAN_POLO_DRY_FIT_OXFORD_GRAY</v>
      </c>
      <c r="E480" t="s">
        <v>152</v>
      </c>
      <c r="F480" t="s">
        <v>274</v>
      </c>
    </row>
    <row r="481" spans="1:6" ht="16">
      <c r="A481" s="129" t="s">
        <v>1732</v>
      </c>
      <c r="B481" s="130" t="s">
        <v>19</v>
      </c>
      <c r="C481" t="s">
        <v>27</v>
      </c>
      <c r="D481" t="str">
        <f t="shared" si="14"/>
        <v>WOMAN_POLO_DRY_FIT_NAVY</v>
      </c>
      <c r="E481" t="s">
        <v>153</v>
      </c>
      <c r="F481" t="s">
        <v>275</v>
      </c>
    </row>
    <row r="482" spans="1:6" ht="16">
      <c r="A482" s="129" t="s">
        <v>1732</v>
      </c>
      <c r="B482" s="130" t="s">
        <v>19</v>
      </c>
      <c r="C482" t="s">
        <v>1479</v>
      </c>
      <c r="D482" t="str">
        <f t="shared" si="14"/>
        <v>WOMAN_POLO_DRY_FIT_BLACK</v>
      </c>
      <c r="E482" t="s">
        <v>154</v>
      </c>
      <c r="F482" t="s">
        <v>276</v>
      </c>
    </row>
    <row r="483" spans="1:6" ht="16">
      <c r="A483" s="129" t="s">
        <v>1732</v>
      </c>
      <c r="B483" s="130" t="s">
        <v>1443</v>
      </c>
      <c r="C483" t="s">
        <v>1477</v>
      </c>
      <c r="D483" t="str">
        <f t="shared" si="14"/>
        <v>WOMAN_POLO_PREMIUM_DRY_FIT_WHITE</v>
      </c>
      <c r="E483" t="s">
        <v>156</v>
      </c>
      <c r="F483" t="s">
        <v>280</v>
      </c>
    </row>
    <row r="484" spans="1:6" ht="16">
      <c r="A484" s="129" t="s">
        <v>1732</v>
      </c>
      <c r="B484" s="130" t="s">
        <v>1443</v>
      </c>
      <c r="C484" t="s">
        <v>27</v>
      </c>
      <c r="D484" t="str">
        <f t="shared" si="14"/>
        <v>WOMAN_POLO_PREMIUM_DRY_FIT_NAVY</v>
      </c>
      <c r="E484" t="s">
        <v>157</v>
      </c>
      <c r="F484" t="s">
        <v>278</v>
      </c>
    </row>
    <row r="485" spans="1:6" ht="16">
      <c r="A485" s="129" t="s">
        <v>1732</v>
      </c>
      <c r="B485" s="130" t="s">
        <v>1443</v>
      </c>
      <c r="C485" t="s">
        <v>1483</v>
      </c>
      <c r="D485" t="str">
        <f t="shared" si="14"/>
        <v>WOMAN_POLO_PREMIUM_DRY_FIT_RED</v>
      </c>
      <c r="E485" t="s">
        <v>158</v>
      </c>
      <c r="F485" t="s">
        <v>279</v>
      </c>
    </row>
    <row r="486" spans="1:6" ht="16">
      <c r="A486" s="129" t="s">
        <v>1732</v>
      </c>
      <c r="B486" s="130" t="s">
        <v>843</v>
      </c>
      <c r="C486" t="s">
        <v>1477</v>
      </c>
      <c r="D486" t="str">
        <f t="shared" si="14"/>
        <v>WOMAN_POLO_GOLF_DRY_FIT_WHITE</v>
      </c>
      <c r="E486" t="s">
        <v>858</v>
      </c>
      <c r="F486" t="s">
        <v>861</v>
      </c>
    </row>
    <row r="487" spans="1:6" ht="16">
      <c r="A487" s="129" t="s">
        <v>1732</v>
      </c>
      <c r="B487" s="130" t="s">
        <v>843</v>
      </c>
      <c r="C487" t="s">
        <v>1524</v>
      </c>
      <c r="D487" t="str">
        <f t="shared" si="14"/>
        <v>WOMAN_POLO_GOLF_DRY_FIT_OFF-WHITE</v>
      </c>
      <c r="E487" t="s">
        <v>1094</v>
      </c>
      <c r="F487" t="s">
        <v>1095</v>
      </c>
    </row>
    <row r="488" spans="1:6" ht="16">
      <c r="A488" s="129" t="s">
        <v>1732</v>
      </c>
      <c r="B488" s="130" t="s">
        <v>843</v>
      </c>
      <c r="C488" t="s">
        <v>27</v>
      </c>
      <c r="D488" t="str">
        <f t="shared" si="14"/>
        <v>WOMAN_POLO_GOLF_DRY_FIT_NAVY</v>
      </c>
      <c r="E488" t="s">
        <v>859</v>
      </c>
      <c r="F488" t="s">
        <v>862</v>
      </c>
    </row>
    <row r="489" spans="1:6" ht="16">
      <c r="A489" s="129" t="s">
        <v>1732</v>
      </c>
      <c r="B489" s="130" t="s">
        <v>843</v>
      </c>
      <c r="C489" t="s">
        <v>1479</v>
      </c>
      <c r="D489" t="str">
        <f t="shared" si="14"/>
        <v>WOMAN_POLO_GOLF_DRY_FIT_BLACK</v>
      </c>
      <c r="E489" t="s">
        <v>860</v>
      </c>
      <c r="F489" t="s">
        <v>863</v>
      </c>
    </row>
    <row r="490" spans="1:6" ht="16">
      <c r="A490" s="129" t="s">
        <v>1732</v>
      </c>
      <c r="B490" s="130" t="s">
        <v>1399</v>
      </c>
      <c r="C490" t="s">
        <v>27</v>
      </c>
      <c r="D490" t="str">
        <f t="shared" si="14"/>
        <v>WOMAN_POLO_LONG_SLEEVE_NAVY</v>
      </c>
      <c r="E490" t="s">
        <v>1114</v>
      </c>
      <c r="F490" t="s">
        <v>1115</v>
      </c>
    </row>
    <row r="491" spans="1:6" ht="16">
      <c r="A491" s="129" t="s">
        <v>1732</v>
      </c>
      <c r="B491" s="130" t="s">
        <v>414</v>
      </c>
      <c r="C491" t="s">
        <v>1492</v>
      </c>
      <c r="D491" t="str">
        <f t="shared" si="14"/>
        <v>WOMAN_POLO_PERFORMANCE_HEATHER_GRAY</v>
      </c>
      <c r="E491" t="s">
        <v>421</v>
      </c>
      <c r="F491" t="s">
        <v>424</v>
      </c>
    </row>
    <row r="492" spans="1:6" ht="16">
      <c r="A492" s="129" t="s">
        <v>1732</v>
      </c>
      <c r="B492" s="130" t="s">
        <v>414</v>
      </c>
      <c r="C492" t="s">
        <v>1498</v>
      </c>
      <c r="D492" t="str">
        <f t="shared" si="14"/>
        <v>WOMAN_POLO_PERFORMANCE_ROYAL_BLUE</v>
      </c>
      <c r="E492" t="s">
        <v>422</v>
      </c>
      <c r="F492" t="s">
        <v>425</v>
      </c>
    </row>
    <row r="493" spans="1:6" ht="16">
      <c r="A493" s="129" t="s">
        <v>1732</v>
      </c>
      <c r="B493" s="130" t="s">
        <v>414</v>
      </c>
      <c r="C493" t="s">
        <v>1484</v>
      </c>
      <c r="D493" t="str">
        <f t="shared" si="14"/>
        <v>WOMAN_POLO_PERFORMANCE_GREEN</v>
      </c>
      <c r="E493" t="s">
        <v>423</v>
      </c>
      <c r="F493" t="s">
        <v>426</v>
      </c>
    </row>
    <row r="494" spans="1:6" ht="16">
      <c r="A494" s="129" t="s">
        <v>1732</v>
      </c>
      <c r="B494" s="130" t="s">
        <v>35</v>
      </c>
      <c r="C494" t="s">
        <v>1517</v>
      </c>
      <c r="D494" t="str">
        <f t="shared" si="14"/>
        <v>WOMAN_POLO_PLASCENCIA_NAVY/OXFORD_GRAY</v>
      </c>
      <c r="E494" t="s">
        <v>155</v>
      </c>
      <c r="F494" t="s">
        <v>277</v>
      </c>
    </row>
    <row r="495" spans="1:6" ht="16">
      <c r="A495" s="129" t="s">
        <v>1732</v>
      </c>
      <c r="B495" s="130" t="s">
        <v>842</v>
      </c>
      <c r="C495" t="s">
        <v>27</v>
      </c>
      <c r="D495" t="str">
        <f t="shared" si="14"/>
        <v>WOMAN_POLO_USA_DRY_FIT_NAVY</v>
      </c>
      <c r="E495" t="s">
        <v>854</v>
      </c>
      <c r="F495" t="s">
        <v>856</v>
      </c>
    </row>
    <row r="496" spans="1:6" ht="16">
      <c r="A496" s="129" t="s">
        <v>1732</v>
      </c>
      <c r="B496" s="130" t="s">
        <v>842</v>
      </c>
      <c r="C496" t="s">
        <v>1479</v>
      </c>
      <c r="D496" t="str">
        <f t="shared" si="14"/>
        <v>WOMAN_POLO_USA_DRY_FIT_BLACK</v>
      </c>
      <c r="E496" t="s">
        <v>855</v>
      </c>
      <c r="F496" t="s">
        <v>857</v>
      </c>
    </row>
    <row r="497" spans="1:6" ht="12" customHeight="1">
      <c r="A497" s="129" t="s">
        <v>1732</v>
      </c>
      <c r="B497" s="130" t="s">
        <v>842</v>
      </c>
      <c r="C497" t="s">
        <v>1498</v>
      </c>
      <c r="D497" t="str">
        <f t="shared" si="14"/>
        <v>WOMAN_POLO_USA_DRY_FIT_ROYAL_BLUE</v>
      </c>
      <c r="E497" t="s">
        <v>1151</v>
      </c>
      <c r="F497" t="s">
        <v>1152</v>
      </c>
    </row>
    <row r="498" spans="1:6" ht="16">
      <c r="A498" s="129" t="s">
        <v>1732</v>
      </c>
      <c r="B498" s="130" t="s">
        <v>842</v>
      </c>
      <c r="C498" t="s">
        <v>1483</v>
      </c>
      <c r="D498" t="str">
        <f t="shared" si="14"/>
        <v>WOMAN_POLO_USA_DRY_FIT_RED</v>
      </c>
      <c r="E498" t="s">
        <v>958</v>
      </c>
      <c r="F498" t="s">
        <v>959</v>
      </c>
    </row>
    <row r="499" spans="1:6" ht="16">
      <c r="A499" s="129" t="s">
        <v>1732</v>
      </c>
      <c r="B499" s="131" t="s">
        <v>1446</v>
      </c>
      <c r="C499" t="s">
        <v>1503</v>
      </c>
      <c r="D499" t="str">
        <f t="shared" si="14"/>
        <v>WOMAN_POLO_SLIM_FIT_VISCOSE_OXFORD_GRAY</v>
      </c>
      <c r="E499" t="s">
        <v>1338</v>
      </c>
      <c r="F499" t="s">
        <v>1343</v>
      </c>
    </row>
    <row r="500" spans="1:6" ht="16">
      <c r="A500" s="129" t="s">
        <v>1732</v>
      </c>
      <c r="B500" s="131" t="s">
        <v>1446</v>
      </c>
      <c r="C500" t="s">
        <v>27</v>
      </c>
      <c r="D500" t="str">
        <f t="shared" si="14"/>
        <v>WOMAN_POLO_SLIM_FIT_VISCOSE_NAVY</v>
      </c>
      <c r="E500" t="s">
        <v>1339</v>
      </c>
      <c r="F500" t="s">
        <v>1341</v>
      </c>
    </row>
    <row r="501" spans="1:6" ht="16">
      <c r="A501" s="129" t="s">
        <v>1732</v>
      </c>
      <c r="B501" s="131" t="s">
        <v>1446</v>
      </c>
      <c r="C501" t="s">
        <v>1479</v>
      </c>
      <c r="D501" t="str">
        <f t="shared" si="14"/>
        <v>WOMAN_POLO_SLIM_FIT_VISCOSE_BLACK</v>
      </c>
      <c r="E501" t="s">
        <v>1340</v>
      </c>
      <c r="F501" t="s">
        <v>1342</v>
      </c>
    </row>
    <row r="502" spans="1:6" ht="16">
      <c r="A502" s="129" t="s">
        <v>1732</v>
      </c>
      <c r="B502" s="130" t="s">
        <v>33</v>
      </c>
      <c r="C502" t="s">
        <v>1477</v>
      </c>
      <c r="D502" t="str">
        <f t="shared" si="14"/>
        <v>WOMAN_POLO_W500_WHITE</v>
      </c>
      <c r="E502" t="s">
        <v>145</v>
      </c>
      <c r="F502" t="s">
        <v>267</v>
      </c>
    </row>
    <row r="503" spans="1:6" ht="16">
      <c r="A503" s="129" t="s">
        <v>1732</v>
      </c>
      <c r="B503" s="130" t="s">
        <v>33</v>
      </c>
      <c r="C503" t="s">
        <v>1480</v>
      </c>
      <c r="D503" t="str">
        <f t="shared" si="14"/>
        <v>WOMAN_POLO_W500_GRAY</v>
      </c>
      <c r="E503" t="s">
        <v>1817</v>
      </c>
      <c r="F503" t="s">
        <v>1818</v>
      </c>
    </row>
    <row r="504" spans="1:6" ht="16">
      <c r="A504" s="129" t="s">
        <v>1732</v>
      </c>
      <c r="B504" s="130" t="s">
        <v>33</v>
      </c>
      <c r="C504" t="s">
        <v>1485</v>
      </c>
      <c r="D504" t="str">
        <f t="shared" si="14"/>
        <v>WOMAN_POLO_W500_CARBON_GRAY</v>
      </c>
      <c r="E504" t="s">
        <v>148</v>
      </c>
      <c r="F504" t="s">
        <v>268</v>
      </c>
    </row>
    <row r="505" spans="1:6" ht="16">
      <c r="A505" s="129" t="s">
        <v>1732</v>
      </c>
      <c r="B505" s="130" t="s">
        <v>33</v>
      </c>
      <c r="C505" t="s">
        <v>27</v>
      </c>
      <c r="D505" t="str">
        <f t="shared" si="14"/>
        <v>WOMAN_POLO_W500_NAVY</v>
      </c>
      <c r="E505" t="s">
        <v>144</v>
      </c>
      <c r="F505" t="s">
        <v>266</v>
      </c>
    </row>
    <row r="506" spans="1:6" ht="16">
      <c r="A506" s="129" t="s">
        <v>1732</v>
      </c>
      <c r="B506" s="130" t="s">
        <v>33</v>
      </c>
      <c r="C506" t="s">
        <v>1479</v>
      </c>
      <c r="D506" t="str">
        <f t="shared" si="14"/>
        <v>WOMAN_POLO_W500_BLACK</v>
      </c>
      <c r="E506" t="s">
        <v>147</v>
      </c>
      <c r="F506" t="s">
        <v>270</v>
      </c>
    </row>
    <row r="507" spans="1:6" ht="16">
      <c r="A507" s="129" t="s">
        <v>1732</v>
      </c>
      <c r="B507" s="130" t="s">
        <v>33</v>
      </c>
      <c r="C507" t="s">
        <v>1483</v>
      </c>
      <c r="D507" t="str">
        <f t="shared" si="14"/>
        <v>WOMAN_POLO_W500_RED</v>
      </c>
      <c r="E507" t="s">
        <v>146</v>
      </c>
      <c r="F507" t="s">
        <v>269</v>
      </c>
    </row>
    <row r="508" spans="1:6" ht="16">
      <c r="A508" s="129" t="s">
        <v>1732</v>
      </c>
      <c r="B508" s="130" t="s">
        <v>34</v>
      </c>
      <c r="C508" t="s">
        <v>27</v>
      </c>
      <c r="D508" t="str">
        <f t="shared" si="14"/>
        <v>WOMAN_POLO_W506_NAVY</v>
      </c>
      <c r="E508" t="s">
        <v>149</v>
      </c>
      <c r="F508" t="s">
        <v>271</v>
      </c>
    </row>
    <row r="509" spans="1:6" ht="16">
      <c r="A509" s="129" t="s">
        <v>1732</v>
      </c>
      <c r="B509" s="130" t="s">
        <v>34</v>
      </c>
      <c r="C509" t="s">
        <v>1482</v>
      </c>
      <c r="D509" t="str">
        <f t="shared" si="14"/>
        <v>WOMAN_POLO_W506_WINE</v>
      </c>
      <c r="E509" t="s">
        <v>150</v>
      </c>
      <c r="F509" t="s">
        <v>272</v>
      </c>
    </row>
    <row r="510" spans="1:6" ht="16">
      <c r="A510" s="129" t="s">
        <v>1380</v>
      </c>
      <c r="B510" s="130" t="s">
        <v>835</v>
      </c>
      <c r="C510" t="s">
        <v>27</v>
      </c>
      <c r="D510" t="str">
        <f t="shared" si="14"/>
        <v>WOMAN_WINDBREAKER_HALIFAX_NAVY</v>
      </c>
      <c r="E510" t="s">
        <v>838</v>
      </c>
      <c r="F510" t="s">
        <v>839</v>
      </c>
    </row>
    <row r="511" spans="1:6" ht="16">
      <c r="A511" s="129" t="s">
        <v>1380</v>
      </c>
      <c r="B511" s="130" t="s">
        <v>1447</v>
      </c>
      <c r="C511" t="s">
        <v>1479</v>
      </c>
      <c r="D511" t="str">
        <f t="shared" si="14"/>
        <v>WOMAN_WINDBREAKER_TOLEDO_MODEL_BLACK</v>
      </c>
      <c r="E511" t="s">
        <v>1187</v>
      </c>
      <c r="F511" t="s">
        <v>1188</v>
      </c>
    </row>
    <row r="512" spans="1:6" ht="16">
      <c r="A512" s="129" t="s">
        <v>1380</v>
      </c>
      <c r="B512" s="131" t="s">
        <v>1769</v>
      </c>
      <c r="C512" t="s">
        <v>1759</v>
      </c>
      <c r="D512" t="str">
        <f t="shared" si="14"/>
        <v>WOMAN_WINDBREAKER_TOLEDO_MODEL_WITH_HOOD_MARINO</v>
      </c>
      <c r="E512" t="s">
        <v>1786</v>
      </c>
      <c r="F512" t="s">
        <v>1787</v>
      </c>
    </row>
    <row r="513" spans="1:6" ht="16">
      <c r="A513" s="129" t="s">
        <v>1380</v>
      </c>
      <c r="B513" s="130" t="s">
        <v>1021</v>
      </c>
      <c r="C513" t="s">
        <v>27</v>
      </c>
      <c r="D513" t="str">
        <f t="shared" si="14"/>
        <v>WOMAN_WINDBREAKER_ORION_NAVY</v>
      </c>
      <c r="E513" t="s">
        <v>159</v>
      </c>
      <c r="F513" t="s">
        <v>281</v>
      </c>
    </row>
    <row r="514" spans="1:6" ht="16">
      <c r="A514" s="129" t="s">
        <v>1380</v>
      </c>
      <c r="B514" s="130" t="s">
        <v>1021</v>
      </c>
      <c r="C514" t="s">
        <v>1479</v>
      </c>
      <c r="D514" t="str">
        <f t="shared" si="14"/>
        <v>WOMAN_WINDBREAKER_ORION_BLACK</v>
      </c>
      <c r="E514" t="s">
        <v>774</v>
      </c>
      <c r="F514" t="s">
        <v>775</v>
      </c>
    </row>
    <row r="515" spans="1:6" ht="16">
      <c r="A515" s="129" t="s">
        <v>1381</v>
      </c>
      <c r="B515" s="130" t="s">
        <v>1468</v>
      </c>
      <c r="C515" t="s">
        <v>25</v>
      </c>
      <c r="D515" t="str">
        <f t="shared" si="14"/>
        <v>DRESS_SHORT_SLEEVE_4_OZ_DENIM_BLUE</v>
      </c>
      <c r="E515" t="s">
        <v>1013</v>
      </c>
      <c r="F515" t="s">
        <v>1014</v>
      </c>
    </row>
    <row r="516" spans="1:6" ht="16">
      <c r="A516" s="129" t="s">
        <v>1381</v>
      </c>
      <c r="B516" s="130" t="s">
        <v>1469</v>
      </c>
      <c r="C516" t="s">
        <v>1478</v>
      </c>
      <c r="D516" t="str">
        <f t="shared" si="14"/>
        <v>DRESS_SHORT_SLEEVE_THAI_STRIPES_SKY_BLUE</v>
      </c>
      <c r="E516" t="s">
        <v>975</v>
      </c>
      <c r="F516" t="s">
        <v>977</v>
      </c>
    </row>
    <row r="517" spans="1:6" ht="16">
      <c r="A517" s="129" t="s">
        <v>1381</v>
      </c>
      <c r="B517" s="130" t="s">
        <v>1469</v>
      </c>
      <c r="C517" t="s">
        <v>1482</v>
      </c>
      <c r="D517" t="str">
        <f t="shared" si="14"/>
        <v>DRESS_SHORT_SLEEVE_THAI_STRIPES_WINE</v>
      </c>
      <c r="E517" t="s">
        <v>976</v>
      </c>
      <c r="F517" t="s">
        <v>978</v>
      </c>
    </row>
    <row r="519" spans="1:6">
      <c r="A519" s="513" t="s">
        <v>1539</v>
      </c>
      <c r="B519" s="513"/>
      <c r="C519" s="513"/>
      <c r="D519" s="513"/>
      <c r="E519" s="513"/>
      <c r="F519" s="513"/>
    </row>
    <row r="520" spans="1:6" ht="14" customHeight="1">
      <c r="A520" s="128" t="s">
        <v>1536</v>
      </c>
      <c r="B520" s="128" t="s">
        <v>1571</v>
      </c>
      <c r="C520" s="128" t="s">
        <v>1194</v>
      </c>
      <c r="D520" s="128" t="s">
        <v>1193</v>
      </c>
      <c r="E520" s="128" t="s">
        <v>784</v>
      </c>
      <c r="F520" s="128" t="s">
        <v>10</v>
      </c>
    </row>
    <row r="521" spans="1:6" ht="16">
      <c r="A521" s="129" t="s">
        <v>1382</v>
      </c>
      <c r="B521" s="132" t="s">
        <v>1016</v>
      </c>
      <c r="C521" t="s">
        <v>27</v>
      </c>
      <c r="D521" t="str">
        <f t="shared" ref="D521:D553" si="15">CONCATENATE(A521,"_",B521,"_",C521)</f>
        <v>WOMAN_PANTS_CARGO_NAVY</v>
      </c>
      <c r="E521" t="s">
        <v>54</v>
      </c>
      <c r="F521" t="s">
        <v>292</v>
      </c>
    </row>
    <row r="522" spans="1:6" ht="16">
      <c r="A522" s="129" t="s">
        <v>1382</v>
      </c>
      <c r="B522" s="132" t="s">
        <v>1470</v>
      </c>
      <c r="C522" t="s">
        <v>1481</v>
      </c>
      <c r="D522" t="str">
        <f t="shared" si="15"/>
        <v>WOMAN_PANTS_BUSINESS_KHAKI</v>
      </c>
      <c r="E522" t="s">
        <v>815</v>
      </c>
      <c r="F522" t="s">
        <v>816</v>
      </c>
    </row>
    <row r="523" spans="1:6" ht="16">
      <c r="A523" s="129" t="s">
        <v>1382</v>
      </c>
      <c r="B523" s="132" t="s">
        <v>1470</v>
      </c>
      <c r="C523" t="s">
        <v>1510</v>
      </c>
      <c r="D523" t="str">
        <f t="shared" si="15"/>
        <v>WOMAN_PANTS_BUSINESS_OXFORD GRAY</v>
      </c>
      <c r="E523" t="s">
        <v>817</v>
      </c>
      <c r="F523" t="s">
        <v>818</v>
      </c>
    </row>
    <row r="524" spans="1:6" ht="16">
      <c r="A524" s="129" t="s">
        <v>1382</v>
      </c>
      <c r="B524" s="132" t="s">
        <v>1470</v>
      </c>
      <c r="C524" t="s">
        <v>27</v>
      </c>
      <c r="D524" t="str">
        <f t="shared" si="15"/>
        <v>WOMAN_PANTS_BUSINESS_NAVY</v>
      </c>
      <c r="E524" t="s">
        <v>811</v>
      </c>
      <c r="F524" t="s">
        <v>812</v>
      </c>
    </row>
    <row r="525" spans="1:6" ht="16">
      <c r="A525" s="129" t="s">
        <v>1382</v>
      </c>
      <c r="B525" s="132" t="s">
        <v>1470</v>
      </c>
      <c r="C525" t="s">
        <v>1479</v>
      </c>
      <c r="D525" t="str">
        <f t="shared" si="15"/>
        <v>WOMAN_PANTS_BUSINESS_BLACK</v>
      </c>
      <c r="E525" t="s">
        <v>813</v>
      </c>
      <c r="F525" t="s">
        <v>814</v>
      </c>
    </row>
    <row r="526" spans="1:6" ht="16">
      <c r="A526" s="129" t="s">
        <v>1382</v>
      </c>
      <c r="B526" s="132" t="s">
        <v>28</v>
      </c>
      <c r="C526" t="s">
        <v>25</v>
      </c>
      <c r="D526" t="str">
        <f t="shared" si="15"/>
        <v>WOMAN_PANTS_INDUSTRIAL_MEZCLILLA_BLUE</v>
      </c>
      <c r="E526" t="s">
        <v>55</v>
      </c>
      <c r="F526" t="s">
        <v>291</v>
      </c>
    </row>
    <row r="527" spans="1:6" ht="16">
      <c r="A527" s="129" t="s">
        <v>1382</v>
      </c>
      <c r="B527" s="132" t="s">
        <v>1471</v>
      </c>
      <c r="C527" t="s">
        <v>25</v>
      </c>
      <c r="D527" t="str">
        <f t="shared" si="15"/>
        <v>WOMAN_PANTS_NEW_MODEL_INDUSTRIAL_DENIM_BLUE</v>
      </c>
      <c r="E527" t="s">
        <v>879</v>
      </c>
      <c r="F527" t="s">
        <v>881</v>
      </c>
    </row>
    <row r="528" spans="1:6" ht="16">
      <c r="A528" s="129" t="s">
        <v>1382</v>
      </c>
      <c r="B528" s="132" t="s">
        <v>1429</v>
      </c>
      <c r="C528" t="s">
        <v>1477</v>
      </c>
      <c r="D528" t="str">
        <f t="shared" si="15"/>
        <v>WOMAN_PANTS_MEDICAL_WHITE</v>
      </c>
      <c r="E528" t="s">
        <v>70</v>
      </c>
      <c r="F528" t="s">
        <v>297</v>
      </c>
    </row>
    <row r="529" spans="1:6" ht="16">
      <c r="A529" s="129" t="s">
        <v>1382</v>
      </c>
      <c r="B529" s="132" t="s">
        <v>1429</v>
      </c>
      <c r="C529" t="s">
        <v>27</v>
      </c>
      <c r="D529" t="str">
        <f t="shared" si="15"/>
        <v>WOMAN_PANTS_MEDICAL_NAVY</v>
      </c>
      <c r="E529" t="s">
        <v>71</v>
      </c>
      <c r="F529" t="s">
        <v>298</v>
      </c>
    </row>
    <row r="530" spans="1:6" ht="16">
      <c r="A530" s="129" t="s">
        <v>1382</v>
      </c>
      <c r="B530" s="132" t="s">
        <v>1429</v>
      </c>
      <c r="C530" t="s">
        <v>1479</v>
      </c>
      <c r="D530" t="str">
        <f t="shared" si="15"/>
        <v>WOMAN_PANTS_MEDICAL_BLACK</v>
      </c>
      <c r="E530" t="s">
        <v>798</v>
      </c>
      <c r="F530" t="s">
        <v>799</v>
      </c>
    </row>
    <row r="531" spans="1:6" ht="16">
      <c r="A531" s="129" t="s">
        <v>1382</v>
      </c>
      <c r="B531" s="132" t="s">
        <v>1429</v>
      </c>
      <c r="C531" t="s">
        <v>1511</v>
      </c>
      <c r="D531" t="str">
        <f t="shared" si="15"/>
        <v>WOMAN_PANTS_MEDICAL_JADE GREEN</v>
      </c>
      <c r="E531" t="s">
        <v>435</v>
      </c>
      <c r="F531" t="s">
        <v>436</v>
      </c>
    </row>
    <row r="532" spans="1:6" ht="16">
      <c r="A532" s="129" t="s">
        <v>1382</v>
      </c>
      <c r="B532" s="132" t="s">
        <v>1868</v>
      </c>
      <c r="C532" t="s">
        <v>27</v>
      </c>
      <c r="D532" t="str">
        <f t="shared" si="15"/>
        <v>WOMAN_PANTS_NEW_MODEL_MEDICAL_NAVY</v>
      </c>
      <c r="E532" t="s">
        <v>1886</v>
      </c>
      <c r="F532" t="s">
        <v>1887</v>
      </c>
    </row>
    <row r="533" spans="1:6" ht="16">
      <c r="A533" s="129" t="s">
        <v>1382</v>
      </c>
      <c r="B533" s="132" t="s">
        <v>1455</v>
      </c>
      <c r="C533" t="s">
        <v>1512</v>
      </c>
      <c r="D533" t="str">
        <f t="shared" si="15"/>
        <v>WOMAN_PANTS_LYCRA_MEDICAL_PEARL GRAY</v>
      </c>
      <c r="E533" t="s">
        <v>1249</v>
      </c>
      <c r="F533" t="s">
        <v>1252</v>
      </c>
    </row>
    <row r="534" spans="1:6" ht="16">
      <c r="A534" s="129" t="s">
        <v>1382</v>
      </c>
      <c r="B534" s="132" t="s">
        <v>1455</v>
      </c>
      <c r="C534" t="s">
        <v>27</v>
      </c>
      <c r="D534" t="str">
        <f t="shared" ref="D534" si="16">CONCATENATE(A534,"_",B534,"_",C534)</f>
        <v>WOMAN_PANTS_LYCRA_MEDICAL_NAVY</v>
      </c>
      <c r="E534" t="s">
        <v>1303</v>
      </c>
      <c r="F534" t="s">
        <v>1304</v>
      </c>
    </row>
    <row r="535" spans="1:6" ht="16">
      <c r="A535" s="129" t="s">
        <v>1382</v>
      </c>
      <c r="B535" s="132" t="s">
        <v>1455</v>
      </c>
      <c r="C535" t="s">
        <v>1513</v>
      </c>
      <c r="D535" t="str">
        <f t="shared" si="15"/>
        <v>WOMAN_PANTS_LYCRA_MEDICAL_ROYAL BLUE</v>
      </c>
      <c r="E535" t="s">
        <v>1250</v>
      </c>
      <c r="F535" t="s">
        <v>1253</v>
      </c>
    </row>
    <row r="536" spans="1:6" ht="16">
      <c r="A536" s="129" t="s">
        <v>1382</v>
      </c>
      <c r="B536" s="132" t="s">
        <v>1455</v>
      </c>
      <c r="C536" t="s">
        <v>1482</v>
      </c>
      <c r="D536" t="str">
        <f t="shared" si="15"/>
        <v>WOMAN_PANTS_LYCRA_MEDICAL_WINE</v>
      </c>
      <c r="E536" t="s">
        <v>1251</v>
      </c>
      <c r="F536" t="s">
        <v>1254</v>
      </c>
    </row>
    <row r="537" spans="1:6" ht="16">
      <c r="A537" s="129" t="s">
        <v>1382</v>
      </c>
      <c r="B537" s="132" t="s">
        <v>1456</v>
      </c>
      <c r="C537" t="s">
        <v>25</v>
      </c>
      <c r="D537" t="str">
        <f t="shared" si="15"/>
        <v>WOMAN_PANTS_STRETCH_DENIM_WITH_GOLDEN_THREAD_BLUE</v>
      </c>
      <c r="E537" t="s">
        <v>1098</v>
      </c>
      <c r="F537" t="s">
        <v>1099</v>
      </c>
    </row>
    <row r="538" spans="1:6" ht="16">
      <c r="A538" s="129" t="s">
        <v>1382</v>
      </c>
      <c r="B538" s="132" t="s">
        <v>1457</v>
      </c>
      <c r="C538" t="s">
        <v>25</v>
      </c>
      <c r="D538" t="str">
        <f t="shared" si="15"/>
        <v>WOMAN_PANTS_NEW_MODEL_STRETCH_DENIM_BLUE</v>
      </c>
      <c r="E538" t="s">
        <v>880</v>
      </c>
      <c r="F538" t="s">
        <v>882</v>
      </c>
    </row>
    <row r="539" spans="1:6" ht="16">
      <c r="A539" s="129" t="s">
        <v>1382</v>
      </c>
      <c r="B539" s="132" t="s">
        <v>1457</v>
      </c>
      <c r="C539" t="s">
        <v>1479</v>
      </c>
      <c r="D539" t="str">
        <f t="shared" si="15"/>
        <v>WOMAN_PANTS_NEW_MODEL_STRETCH_DENIM_BLACK</v>
      </c>
      <c r="E539" t="s">
        <v>1247</v>
      </c>
      <c r="F539" t="s">
        <v>1248</v>
      </c>
    </row>
    <row r="540" spans="1:6" ht="16">
      <c r="A540" s="129" t="s">
        <v>1382</v>
      </c>
      <c r="B540" s="132" t="s">
        <v>1458</v>
      </c>
      <c r="C540" t="s">
        <v>1481</v>
      </c>
      <c r="D540" t="str">
        <f t="shared" si="15"/>
        <v>WOMAN_PANTS_MIKO_MODEL_KHAKI</v>
      </c>
      <c r="E540" t="s">
        <v>1245</v>
      </c>
      <c r="F540" t="s">
        <v>1246</v>
      </c>
    </row>
    <row r="541" spans="1:6" ht="16">
      <c r="A541" s="129" t="s">
        <v>1382</v>
      </c>
      <c r="B541" s="132" t="s">
        <v>1458</v>
      </c>
      <c r="C541" t="s">
        <v>1510</v>
      </c>
      <c r="D541" t="str">
        <f t="shared" si="15"/>
        <v>WOMAN_PANTS_MIKO_MODEL_OXFORD GRAY</v>
      </c>
      <c r="E541" t="s">
        <v>1147</v>
      </c>
      <c r="F541" t="s">
        <v>1148</v>
      </c>
    </row>
    <row r="542" spans="1:6" ht="16">
      <c r="A542" s="129" t="s">
        <v>1382</v>
      </c>
      <c r="B542" s="132" t="s">
        <v>1458</v>
      </c>
      <c r="C542" t="s">
        <v>27</v>
      </c>
      <c r="D542" t="str">
        <f t="shared" si="15"/>
        <v>WOMAN_PANTS_MIKO_MODEL_NAVY</v>
      </c>
      <c r="E542" t="s">
        <v>1143</v>
      </c>
      <c r="F542" t="s">
        <v>1144</v>
      </c>
    </row>
    <row r="543" spans="1:6" ht="16">
      <c r="A543" s="129" t="s">
        <v>1382</v>
      </c>
      <c r="B543" s="132" t="s">
        <v>1458</v>
      </c>
      <c r="C543" t="s">
        <v>1479</v>
      </c>
      <c r="D543" t="str">
        <f t="shared" si="15"/>
        <v>WOMAN_PANTS_MIKO_MODEL_BLACK</v>
      </c>
      <c r="E543" t="s">
        <v>1145</v>
      </c>
      <c r="F543" t="s">
        <v>1146</v>
      </c>
    </row>
    <row r="544" spans="1:6" ht="16">
      <c r="A544" s="129" t="s">
        <v>1382</v>
      </c>
      <c r="B544" s="132" t="s">
        <v>1841</v>
      </c>
      <c r="C544" t="s">
        <v>1481</v>
      </c>
      <c r="D544" t="str">
        <f t="shared" si="15"/>
        <v>WOMAN_PANTS_MIKO_MODEL_WITH_ZIPPER_KHAKI</v>
      </c>
      <c r="E544" t="s">
        <v>1846</v>
      </c>
      <c r="F544" t="s">
        <v>1847</v>
      </c>
    </row>
    <row r="545" spans="1:6" ht="16">
      <c r="A545" s="129" t="s">
        <v>1382</v>
      </c>
      <c r="B545" s="132" t="s">
        <v>1841</v>
      </c>
      <c r="C545" t="s">
        <v>1510</v>
      </c>
      <c r="D545" t="str">
        <f t="shared" si="15"/>
        <v>WOMAN_PANTS_MIKO_MODEL_WITH_ZIPPER_OXFORD GRAY</v>
      </c>
      <c r="E545" t="s">
        <v>1848</v>
      </c>
      <c r="F545" t="s">
        <v>1849</v>
      </c>
    </row>
    <row r="546" spans="1:6" ht="16">
      <c r="A546" s="129" t="s">
        <v>1382</v>
      </c>
      <c r="B546" s="132" t="s">
        <v>1841</v>
      </c>
      <c r="C546" t="s">
        <v>27</v>
      </c>
      <c r="D546" t="str">
        <f t="shared" si="15"/>
        <v>WOMAN_PANTS_MIKO_MODEL_WITH_ZIPPER_NAVY</v>
      </c>
      <c r="E546" t="s">
        <v>1850</v>
      </c>
      <c r="F546" t="s">
        <v>1851</v>
      </c>
    </row>
    <row r="547" spans="1:6" ht="16">
      <c r="A547" s="129" t="s">
        <v>1382</v>
      </c>
      <c r="B547" s="132" t="s">
        <v>1841</v>
      </c>
      <c r="C547" t="s">
        <v>1479</v>
      </c>
      <c r="D547" t="str">
        <f t="shared" si="15"/>
        <v>WOMAN_PANTS_MIKO_MODEL_WITH_ZIPPER_BLACK</v>
      </c>
      <c r="E547" t="s">
        <v>1852</v>
      </c>
      <c r="F547" t="s">
        <v>1853</v>
      </c>
    </row>
    <row r="548" spans="1:6" ht="16">
      <c r="A548" s="129" t="s">
        <v>1382</v>
      </c>
      <c r="B548" s="132" t="s">
        <v>1472</v>
      </c>
      <c r="C548" t="s">
        <v>27</v>
      </c>
      <c r="D548" t="str">
        <f t="shared" ref="D548" si="17">CONCATENATE(A548,"_",B548,"_",C548)</f>
        <v>WOMAN_PANTS_COMMANDO_CARGO_NAVY</v>
      </c>
      <c r="E548" t="s">
        <v>1318</v>
      </c>
      <c r="F548" t="s">
        <v>1319</v>
      </c>
    </row>
    <row r="549" spans="1:6" ht="16">
      <c r="A549" s="129" t="s">
        <v>1382</v>
      </c>
      <c r="B549" s="132" t="s">
        <v>29</v>
      </c>
      <c r="C549" t="s">
        <v>1481</v>
      </c>
      <c r="D549" t="str">
        <f t="shared" si="15"/>
        <v>WOMAN_PANTS_STRETCH_CORTE_RECTO_KHAKI</v>
      </c>
      <c r="E549" t="s">
        <v>50</v>
      </c>
      <c r="F549" t="s">
        <v>293</v>
      </c>
    </row>
    <row r="550" spans="1:6" ht="16">
      <c r="A550" s="129" t="s">
        <v>1382</v>
      </c>
      <c r="B550" s="132" t="s">
        <v>29</v>
      </c>
      <c r="C550" t="s">
        <v>1510</v>
      </c>
      <c r="D550" t="str">
        <f t="shared" si="15"/>
        <v>WOMAN_PANTS_STRETCH_CORTE_RECTO_OXFORD GRAY</v>
      </c>
      <c r="E550" t="s">
        <v>51</v>
      </c>
      <c r="F550" t="s">
        <v>296</v>
      </c>
    </row>
    <row r="551" spans="1:6" ht="16">
      <c r="A551" s="129" t="s">
        <v>1382</v>
      </c>
      <c r="B551" s="132" t="s">
        <v>29</v>
      </c>
      <c r="C551" t="s">
        <v>27</v>
      </c>
      <c r="D551" t="str">
        <f t="shared" si="15"/>
        <v>WOMAN_PANTS_STRETCH_CORTE_RECTO_NAVY</v>
      </c>
      <c r="E551" t="s">
        <v>52</v>
      </c>
      <c r="F551" t="s">
        <v>294</v>
      </c>
    </row>
    <row r="552" spans="1:6" ht="16">
      <c r="A552" s="129" t="s">
        <v>1382</v>
      </c>
      <c r="B552" s="132" t="s">
        <v>29</v>
      </c>
      <c r="C552" t="s">
        <v>1479</v>
      </c>
      <c r="D552" t="str">
        <f t="shared" si="15"/>
        <v>WOMAN_PANTS_STRETCH_CORTE_RECTO_BLACK</v>
      </c>
      <c r="E552" t="s">
        <v>53</v>
      </c>
      <c r="F552" t="s">
        <v>295</v>
      </c>
    </row>
    <row r="553" spans="1:6" ht="16">
      <c r="A553" s="129" t="s">
        <v>1382</v>
      </c>
      <c r="B553" s="132" t="s">
        <v>1885</v>
      </c>
      <c r="C553" t="s">
        <v>25</v>
      </c>
      <c r="D553" t="str">
        <f t="shared" si="15"/>
        <v>WOMAN_PANTS_STRETCH_DENIM_WITH_NAVY_THREAD_BLUE</v>
      </c>
      <c r="E553" t="s">
        <v>1888</v>
      </c>
      <c r="F553" t="s">
        <v>1889</v>
      </c>
    </row>
    <row r="554" spans="1:6" ht="16">
      <c r="A554" s="129"/>
      <c r="B554" s="132"/>
    </row>
    <row r="555" spans="1:6" ht="16">
      <c r="A555" s="129"/>
      <c r="B555" s="132"/>
    </row>
    <row r="557" spans="1:6">
      <c r="A557" s="514" t="s">
        <v>1540</v>
      </c>
      <c r="B557" s="514"/>
      <c r="C557" s="514"/>
      <c r="D557" s="514"/>
      <c r="E557" s="514"/>
      <c r="F557" s="514"/>
    </row>
    <row r="558" spans="1:6" ht="14" customHeight="1">
      <c r="A558" s="128" t="s">
        <v>1536</v>
      </c>
      <c r="B558" s="128" t="s">
        <v>1571</v>
      </c>
      <c r="C558" s="128" t="s">
        <v>1194</v>
      </c>
      <c r="D558" s="128" t="s">
        <v>1193</v>
      </c>
      <c r="E558" s="128" t="s">
        <v>784</v>
      </c>
      <c r="F558" s="128" t="s">
        <v>10</v>
      </c>
    </row>
    <row r="559" spans="1:6" ht="16">
      <c r="A559" s="129" t="s">
        <v>1383</v>
      </c>
      <c r="B559" s="132" t="s">
        <v>1473</v>
      </c>
      <c r="C559" t="s">
        <v>1479</v>
      </c>
      <c r="D559" t="str">
        <f t="shared" ref="D559:D571" si="18">CONCATENATE(A559,"_",B559,"_",C559)</f>
        <v>BOOT_DIELECTRIC_BOOT_WITH_POLYAMIDE_TOE_CAP_BLACK</v>
      </c>
      <c r="E559" t="s">
        <v>86</v>
      </c>
      <c r="F559" t="s">
        <v>299</v>
      </c>
    </row>
    <row r="560" spans="1:6" ht="16">
      <c r="A560" s="129" t="s">
        <v>1383</v>
      </c>
      <c r="B560" s="132" t="s">
        <v>1581</v>
      </c>
      <c r="C560" t="s">
        <v>1477</v>
      </c>
      <c r="D560" t="str">
        <f t="shared" si="18"/>
        <v>BOOT_RUBBER_WITHOUT_TOE_CAP_GARDENER_WHITE</v>
      </c>
      <c r="E560" t="s">
        <v>336</v>
      </c>
      <c r="F560" t="s">
        <v>301</v>
      </c>
    </row>
    <row r="561" spans="1:6" ht="16">
      <c r="A561" s="129" t="s">
        <v>1383</v>
      </c>
      <c r="B561" s="132" t="s">
        <v>1581</v>
      </c>
      <c r="C561" t="s">
        <v>1479</v>
      </c>
      <c r="D561" t="str">
        <f t="shared" si="18"/>
        <v>BOOT_RUBBER_WITHOUT_TOE_CAP_GARDENER_BLACK</v>
      </c>
      <c r="E561" t="s">
        <v>337</v>
      </c>
      <c r="F561" t="s">
        <v>302</v>
      </c>
    </row>
    <row r="562" spans="1:6" ht="16">
      <c r="A562" s="129" t="s">
        <v>1383</v>
      </c>
      <c r="B562" s="132" t="s">
        <v>1582</v>
      </c>
      <c r="C562" t="s">
        <v>1477</v>
      </c>
      <c r="D562" t="str">
        <f t="shared" si="18"/>
        <v>BOOT_INDUSTRIAL_RAINCOAT_WHITE</v>
      </c>
      <c r="E562" t="s">
        <v>1160</v>
      </c>
      <c r="F562" t="s">
        <v>1161</v>
      </c>
    </row>
    <row r="563" spans="1:6" ht="16">
      <c r="A563" s="129" t="s">
        <v>1383</v>
      </c>
      <c r="B563" s="132" t="s">
        <v>1582</v>
      </c>
      <c r="C563" t="s">
        <v>1479</v>
      </c>
      <c r="D563" t="str">
        <f t="shared" si="18"/>
        <v>BOOT_INDUSTRIAL_RAINCOAT_BLACK</v>
      </c>
      <c r="E563" t="s">
        <v>1159</v>
      </c>
      <c r="F563" t="s">
        <v>1162</v>
      </c>
    </row>
    <row r="564" spans="1:6" ht="16">
      <c r="A564" s="129" t="s">
        <v>1383</v>
      </c>
      <c r="B564" s="132" t="s">
        <v>1474</v>
      </c>
      <c r="C564" t="s">
        <v>1525</v>
      </c>
      <c r="D564" t="str">
        <f t="shared" si="18"/>
        <v>BOOT_ULTRA_DURABLE_REINFORCED_SAFETY_BROWN</v>
      </c>
      <c r="E564" t="s">
        <v>1299</v>
      </c>
      <c r="F564" t="s">
        <v>1300</v>
      </c>
    </row>
    <row r="565" spans="1:6" ht="16">
      <c r="A565" s="129" t="s">
        <v>1383</v>
      </c>
      <c r="B565" s="132" t="s">
        <v>1890</v>
      </c>
      <c r="C565" t="s">
        <v>1479</v>
      </c>
      <c r="D565" t="str">
        <f t="shared" si="18"/>
        <v>BOOT_INDUSTRIAL_PEÑOL_BLACK</v>
      </c>
      <c r="E565" t="s">
        <v>1892</v>
      </c>
      <c r="F565" t="s">
        <v>1893</v>
      </c>
    </row>
    <row r="566" spans="1:6" ht="16">
      <c r="A566" s="129" t="s">
        <v>1383</v>
      </c>
      <c r="B566" s="132" t="s">
        <v>1891</v>
      </c>
      <c r="C566" t="s">
        <v>1525</v>
      </c>
      <c r="D566" t="str">
        <f t="shared" si="18"/>
        <v>BOOT_REINFORCED_LEATHER_ANDES_BROWN</v>
      </c>
      <c r="E566" t="s">
        <v>1894</v>
      </c>
      <c r="F566" t="s">
        <v>1895</v>
      </c>
    </row>
    <row r="567" spans="1:6" ht="16">
      <c r="A567" s="129" t="s">
        <v>1384</v>
      </c>
      <c r="B567" s="132" t="s">
        <v>1475</v>
      </c>
      <c r="C567" t="s">
        <v>1479</v>
      </c>
      <c r="D567" t="str">
        <f t="shared" si="18"/>
        <v>SHOE_SAFETY_BLACK</v>
      </c>
      <c r="E567" t="s">
        <v>804</v>
      </c>
      <c r="F567" t="s">
        <v>805</v>
      </c>
    </row>
    <row r="568" spans="1:6" ht="16">
      <c r="A568" s="129" t="s">
        <v>1384</v>
      </c>
      <c r="B568" s="132" t="s">
        <v>1476</v>
      </c>
      <c r="C568" t="s">
        <v>1477</v>
      </c>
      <c r="D568" t="str">
        <f t="shared" si="18"/>
        <v>SHOE_ECONOMICAL_CHEF_WHITE</v>
      </c>
      <c r="E568" t="s">
        <v>791</v>
      </c>
      <c r="F568" t="s">
        <v>792</v>
      </c>
    </row>
    <row r="569" spans="1:6" ht="16">
      <c r="A569" s="129" t="s">
        <v>1384</v>
      </c>
      <c r="B569" s="132" t="s">
        <v>1476</v>
      </c>
      <c r="C569" t="s">
        <v>1479</v>
      </c>
      <c r="D569" t="str">
        <f t="shared" si="18"/>
        <v>SHOE_ECONOMICAL_CHEF_BLACK</v>
      </c>
      <c r="E569" t="s">
        <v>586</v>
      </c>
      <c r="F569" t="s">
        <v>587</v>
      </c>
    </row>
    <row r="570" spans="1:6" ht="16">
      <c r="A570" s="129" t="s">
        <v>1384</v>
      </c>
      <c r="B570" s="132" t="s">
        <v>1429</v>
      </c>
      <c r="C570" t="s">
        <v>1477</v>
      </c>
      <c r="D570" t="str">
        <f t="shared" si="18"/>
        <v>SHOE_MEDICAL_WHITE</v>
      </c>
      <c r="E570" t="s">
        <v>1725</v>
      </c>
      <c r="F570" t="s">
        <v>1726</v>
      </c>
    </row>
    <row r="571" spans="1:6" ht="16">
      <c r="A571" s="129" t="s">
        <v>1384</v>
      </c>
      <c r="B571" s="132" t="s">
        <v>1724</v>
      </c>
      <c r="C571" t="s">
        <v>1479</v>
      </c>
      <c r="D571" t="str">
        <f t="shared" si="18"/>
        <v>SHOE_WORK_BLACK</v>
      </c>
      <c r="E571" t="s">
        <v>1727</v>
      </c>
      <c r="F571" t="s">
        <v>1728</v>
      </c>
    </row>
  </sheetData>
  <autoFilter ref="A2:F329" xr:uid="{96DDB1B9-13F9-403A-9231-05404C08EA48}"/>
  <sortState xmlns:xlrd2="http://schemas.microsoft.com/office/spreadsheetml/2017/richdata2" ref="A559:F569">
    <sortCondition ref="A559:A569"/>
    <sortCondition ref="B559:B569"/>
    <sortCondition ref="C559:C569"/>
  </sortState>
  <mergeCells count="5">
    <mergeCell ref="A1:F1"/>
    <mergeCell ref="A331:F331"/>
    <mergeCell ref="A376:F376"/>
    <mergeCell ref="A519:F519"/>
    <mergeCell ref="A557:F55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4FFAA-7F72-4B03-83E6-CC21CEB900D7}">
  <dimension ref="A1:C264"/>
  <sheetViews>
    <sheetView workbookViewId="0">
      <selection sqref="A1:B1"/>
    </sheetView>
  </sheetViews>
  <sheetFormatPr baseColWidth="10" defaultRowHeight="13"/>
  <cols>
    <col min="1" max="1" width="35" bestFit="1" customWidth="1"/>
    <col min="2" max="2" width="57.5" bestFit="1" customWidth="1"/>
  </cols>
  <sheetData>
    <row r="1" spans="1:2">
      <c r="A1" s="512" t="s">
        <v>1192</v>
      </c>
      <c r="B1" s="512"/>
    </row>
    <row r="2" spans="1:2">
      <c r="A2" s="128" t="s">
        <v>1191</v>
      </c>
      <c r="B2" s="128" t="s">
        <v>1197</v>
      </c>
    </row>
    <row r="3" spans="1:2">
      <c r="A3" t="s">
        <v>1350</v>
      </c>
      <c r="B3" s="130" t="s">
        <v>1385</v>
      </c>
    </row>
    <row r="4" spans="1:2">
      <c r="A4" t="s">
        <v>1351</v>
      </c>
      <c r="B4" s="130" t="s">
        <v>1526</v>
      </c>
    </row>
    <row r="5" spans="1:2">
      <c r="A5" t="s">
        <v>1569</v>
      </c>
      <c r="B5" s="130" t="s">
        <v>1386</v>
      </c>
    </row>
    <row r="6" spans="1:2">
      <c r="A6" t="s">
        <v>1729</v>
      </c>
      <c r="B6" s="130" t="s">
        <v>1388</v>
      </c>
    </row>
    <row r="7" spans="1:2">
      <c r="A7" t="s">
        <v>1353</v>
      </c>
      <c r="B7" s="130" t="s">
        <v>1733</v>
      </c>
    </row>
    <row r="8" spans="1:2">
      <c r="A8" t="s">
        <v>1354</v>
      </c>
      <c r="B8" s="130" t="s">
        <v>1734</v>
      </c>
    </row>
    <row r="9" spans="1:2">
      <c r="A9" t="s">
        <v>1371</v>
      </c>
      <c r="B9" s="130" t="s">
        <v>1389</v>
      </c>
    </row>
    <row r="10" spans="1:2">
      <c r="A10" t="s">
        <v>1372</v>
      </c>
      <c r="B10" s="130" t="s">
        <v>1390</v>
      </c>
    </row>
    <row r="11" spans="1:2">
      <c r="A11" t="s">
        <v>1355</v>
      </c>
      <c r="B11" s="130" t="s">
        <v>1391</v>
      </c>
    </row>
    <row r="12" spans="1:2">
      <c r="A12" t="s">
        <v>1356</v>
      </c>
      <c r="B12" s="130" t="s">
        <v>1392</v>
      </c>
    </row>
    <row r="13" spans="1:2">
      <c r="A13" t="s">
        <v>1357</v>
      </c>
      <c r="B13" s="130" t="s">
        <v>1393</v>
      </c>
    </row>
    <row r="14" spans="1:2">
      <c r="A14" t="s">
        <v>1358</v>
      </c>
      <c r="B14" s="130" t="s">
        <v>1394</v>
      </c>
    </row>
    <row r="15" spans="1:2">
      <c r="A15" t="s">
        <v>1373</v>
      </c>
      <c r="B15" t="s">
        <v>1395</v>
      </c>
    </row>
    <row r="16" spans="1:2">
      <c r="A16" t="s">
        <v>1359</v>
      </c>
      <c r="B16" s="130" t="s">
        <v>1396</v>
      </c>
    </row>
    <row r="17" spans="1:3">
      <c r="A17" t="s">
        <v>1360</v>
      </c>
      <c r="B17" s="130" t="s">
        <v>1819</v>
      </c>
    </row>
    <row r="18" spans="1:3">
      <c r="A18" t="s">
        <v>1361</v>
      </c>
      <c r="B18" s="130" t="s">
        <v>1397</v>
      </c>
    </row>
    <row r="19" spans="1:3">
      <c r="A19" t="s">
        <v>1362</v>
      </c>
      <c r="B19" s="130" t="s">
        <v>1398</v>
      </c>
    </row>
    <row r="20" spans="1:3">
      <c r="A20" t="s">
        <v>1363</v>
      </c>
      <c r="B20" s="130" t="s">
        <v>1399</v>
      </c>
    </row>
    <row r="21" spans="1:3">
      <c r="A21" t="s">
        <v>1364</v>
      </c>
      <c r="B21" s="130" t="s">
        <v>1400</v>
      </c>
    </row>
    <row r="22" spans="1:3">
      <c r="A22" t="s">
        <v>1365</v>
      </c>
      <c r="B22" s="130" t="s">
        <v>1401</v>
      </c>
    </row>
    <row r="23" spans="1:3">
      <c r="A23" t="s">
        <v>1366</v>
      </c>
      <c r="B23" s="130" t="s">
        <v>1798</v>
      </c>
    </row>
    <row r="24" spans="1:3">
      <c r="A24" t="s">
        <v>1367</v>
      </c>
      <c r="B24" s="130" t="s">
        <v>1799</v>
      </c>
      <c r="C24" s="130"/>
    </row>
    <row r="25" spans="1:3">
      <c r="A25" t="s">
        <v>1731</v>
      </c>
      <c r="B25" s="130" t="s">
        <v>1402</v>
      </c>
      <c r="C25" s="130"/>
    </row>
    <row r="26" spans="1:3">
      <c r="A26" t="s">
        <v>1368</v>
      </c>
      <c r="B26" s="130" t="s">
        <v>1403</v>
      </c>
      <c r="C26" s="130"/>
    </row>
    <row r="27" spans="1:3">
      <c r="A27" t="s">
        <v>1369</v>
      </c>
      <c r="B27" s="130" t="s">
        <v>1404</v>
      </c>
      <c r="C27" s="130"/>
    </row>
    <row r="28" spans="1:3">
      <c r="B28" s="130" t="s">
        <v>1405</v>
      </c>
      <c r="C28" s="130"/>
    </row>
    <row r="29" spans="1:3">
      <c r="B29" s="130" t="s">
        <v>1573</v>
      </c>
      <c r="C29" s="130"/>
    </row>
    <row r="30" spans="1:3">
      <c r="B30" s="130" t="s">
        <v>1406</v>
      </c>
      <c r="C30" s="130"/>
    </row>
    <row r="31" spans="1:3">
      <c r="B31" s="130" t="s">
        <v>1325</v>
      </c>
      <c r="C31" s="130"/>
    </row>
    <row r="32" spans="1:3">
      <c r="B32" s="130" t="s">
        <v>1407</v>
      </c>
      <c r="C32" s="130"/>
    </row>
    <row r="33" spans="1:2">
      <c r="B33" s="130" t="s">
        <v>1562</v>
      </c>
    </row>
    <row r="34" spans="1:2">
      <c r="B34" s="130" t="s">
        <v>1408</v>
      </c>
    </row>
    <row r="35" spans="1:2">
      <c r="B35" s="130" t="s">
        <v>15</v>
      </c>
    </row>
    <row r="36" spans="1:2">
      <c r="A36" s="130"/>
      <c r="B36" s="130" t="s">
        <v>1180</v>
      </c>
    </row>
    <row r="37" spans="1:2">
      <c r="A37" s="130"/>
      <c r="B37" s="130" t="s">
        <v>1320</v>
      </c>
    </row>
    <row r="38" spans="1:2">
      <c r="A38" s="130"/>
      <c r="B38" s="130" t="s">
        <v>979</v>
      </c>
    </row>
    <row r="39" spans="1:2">
      <c r="A39" s="130"/>
      <c r="B39" s="130" t="s">
        <v>1175</v>
      </c>
    </row>
    <row r="40" spans="1:2">
      <c r="A40" s="130"/>
      <c r="B40" s="130" t="s">
        <v>1409</v>
      </c>
    </row>
    <row r="41" spans="1:2">
      <c r="A41" s="130"/>
      <c r="B41" s="130" t="s">
        <v>1410</v>
      </c>
    </row>
    <row r="42" spans="1:2">
      <c r="A42" s="130"/>
      <c r="B42" s="130" t="s">
        <v>1411</v>
      </c>
    </row>
    <row r="43" spans="1:2">
      <c r="A43" s="130"/>
      <c r="B43" s="130" t="s">
        <v>1412</v>
      </c>
    </row>
    <row r="44" spans="1:2">
      <c r="B44" s="130" t="s">
        <v>1413</v>
      </c>
    </row>
    <row r="45" spans="1:2">
      <c r="B45" s="130" t="s">
        <v>1414</v>
      </c>
    </row>
    <row r="46" spans="1:2">
      <c r="B46" s="130" t="s">
        <v>1415</v>
      </c>
    </row>
    <row r="47" spans="1:2">
      <c r="B47" s="130" t="s">
        <v>1416</v>
      </c>
    </row>
    <row r="48" spans="1:2">
      <c r="B48" s="130" t="s">
        <v>1827</v>
      </c>
    </row>
    <row r="49" spans="2:2">
      <c r="B49" s="130" t="s">
        <v>764</v>
      </c>
    </row>
    <row r="50" spans="2:2">
      <c r="B50" s="130" t="s">
        <v>769</v>
      </c>
    </row>
    <row r="51" spans="2:2">
      <c r="B51" s="130" t="s">
        <v>15</v>
      </c>
    </row>
    <row r="52" spans="2:2">
      <c r="B52" s="130" t="s">
        <v>1417</v>
      </c>
    </row>
    <row r="53" spans="2:2">
      <c r="B53" s="130" t="s">
        <v>18</v>
      </c>
    </row>
    <row r="54" spans="2:2">
      <c r="B54" s="130" t="s">
        <v>1180</v>
      </c>
    </row>
    <row r="55" spans="2:2">
      <c r="B55" s="130" t="s">
        <v>1563</v>
      </c>
    </row>
    <row r="56" spans="2:2">
      <c r="B56" s="130" t="s">
        <v>1418</v>
      </c>
    </row>
    <row r="57" spans="2:2">
      <c r="B57" s="130" t="s">
        <v>1320</v>
      </c>
    </row>
    <row r="58" spans="2:2">
      <c r="B58" s="130" t="s">
        <v>979</v>
      </c>
    </row>
    <row r="59" spans="2:2">
      <c r="B59" s="130" t="s">
        <v>1175</v>
      </c>
    </row>
    <row r="60" spans="2:2">
      <c r="B60" s="130" t="s">
        <v>1409</v>
      </c>
    </row>
    <row r="61" spans="2:2">
      <c r="B61" s="130" t="s">
        <v>1410</v>
      </c>
    </row>
    <row r="62" spans="2:2">
      <c r="B62" s="130" t="s">
        <v>1356</v>
      </c>
    </row>
    <row r="63" spans="2:2">
      <c r="B63" s="130" t="s">
        <v>1419</v>
      </c>
    </row>
    <row r="64" spans="2:2">
      <c r="B64" s="130" t="s">
        <v>1420</v>
      </c>
    </row>
    <row r="65" spans="1:2">
      <c r="B65" s="130" t="s">
        <v>1421</v>
      </c>
    </row>
    <row r="66" spans="1:2">
      <c r="B66" s="130" t="s">
        <v>1422</v>
      </c>
    </row>
    <row r="67" spans="1:2">
      <c r="B67" s="130" t="s">
        <v>1423</v>
      </c>
    </row>
    <row r="68" spans="1:2">
      <c r="B68" s="130" t="s">
        <v>1424</v>
      </c>
    </row>
    <row r="69" spans="1:2">
      <c r="B69" s="130" t="s">
        <v>1425</v>
      </c>
    </row>
    <row r="70" spans="1:2">
      <c r="B70" s="130" t="s">
        <v>1426</v>
      </c>
    </row>
    <row r="71" spans="1:2">
      <c r="B71" s="130" t="s">
        <v>1427</v>
      </c>
    </row>
    <row r="72" spans="1:2">
      <c r="B72" s="130" t="s">
        <v>1428</v>
      </c>
    </row>
    <row r="73" spans="1:2">
      <c r="B73" s="130" t="s">
        <v>1307</v>
      </c>
    </row>
    <row r="74" spans="1:2">
      <c r="B74" s="130" t="s">
        <v>1429</v>
      </c>
    </row>
    <row r="75" spans="1:2">
      <c r="B75" s="130" t="s">
        <v>1430</v>
      </c>
    </row>
    <row r="76" spans="1:2">
      <c r="B76" s="130" t="s">
        <v>1431</v>
      </c>
    </row>
    <row r="77" spans="1:2">
      <c r="A77" s="130"/>
      <c r="B77" s="130" t="s">
        <v>32</v>
      </c>
    </row>
    <row r="78" spans="1:2">
      <c r="A78" s="130"/>
      <c r="B78" s="130" t="s">
        <v>808</v>
      </c>
    </row>
    <row r="79" spans="1:2">
      <c r="A79" s="130"/>
      <c r="B79" s="130" t="s">
        <v>1855</v>
      </c>
    </row>
    <row r="80" spans="1:2">
      <c r="A80" s="130"/>
      <c r="B80" s="130" t="s">
        <v>1432</v>
      </c>
    </row>
    <row r="81" spans="1:2">
      <c r="A81" s="130"/>
      <c r="B81" s="130" t="s">
        <v>1433</v>
      </c>
    </row>
    <row r="82" spans="1:2">
      <c r="A82" s="130"/>
      <c r="B82" s="130" t="s">
        <v>1434</v>
      </c>
    </row>
    <row r="83" spans="1:2">
      <c r="A83" s="130"/>
      <c r="B83" s="130" t="s">
        <v>1435</v>
      </c>
    </row>
    <row r="84" spans="1:2">
      <c r="B84" s="130" t="s">
        <v>1790</v>
      </c>
    </row>
    <row r="85" spans="1:2">
      <c r="B85" s="130" t="s">
        <v>1296</v>
      </c>
    </row>
    <row r="86" spans="1:2">
      <c r="B86" s="130" t="s">
        <v>1791</v>
      </c>
    </row>
    <row r="87" spans="1:2">
      <c r="B87" s="130" t="s">
        <v>20</v>
      </c>
    </row>
    <row r="88" spans="1:2">
      <c r="B88" s="130" t="s">
        <v>1436</v>
      </c>
    </row>
    <row r="89" spans="1:2">
      <c r="B89" s="130" t="s">
        <v>1437</v>
      </c>
    </row>
    <row r="90" spans="1:2">
      <c r="B90" s="130" t="s">
        <v>1438</v>
      </c>
    </row>
    <row r="91" spans="1:2">
      <c r="B91" s="130" t="s">
        <v>1434</v>
      </c>
    </row>
    <row r="92" spans="1:2">
      <c r="B92" s="130" t="s">
        <v>1439</v>
      </c>
    </row>
    <row r="93" spans="1:2">
      <c r="B93" s="130" t="s">
        <v>1735</v>
      </c>
    </row>
    <row r="94" spans="1:2">
      <c r="B94" s="130" t="s">
        <v>1440</v>
      </c>
    </row>
    <row r="95" spans="1:2">
      <c r="B95" s="130" t="s">
        <v>1557</v>
      </c>
    </row>
    <row r="96" spans="1:2">
      <c r="B96" s="130" t="s">
        <v>1441</v>
      </c>
    </row>
    <row r="97" spans="2:2">
      <c r="B97" t="s">
        <v>1832</v>
      </c>
    </row>
    <row r="98" spans="2:2">
      <c r="B98" s="130" t="s">
        <v>1022</v>
      </c>
    </row>
    <row r="99" spans="2:2">
      <c r="B99" s="130" t="s">
        <v>1564</v>
      </c>
    </row>
    <row r="100" spans="2:2">
      <c r="B100" s="130" t="s">
        <v>1399</v>
      </c>
    </row>
    <row r="101" spans="2:2">
      <c r="B101" s="130" t="s">
        <v>1442</v>
      </c>
    </row>
    <row r="102" spans="2:2">
      <c r="B102" s="130" t="s">
        <v>19</v>
      </c>
    </row>
    <row r="103" spans="2:2">
      <c r="B103" s="130" t="s">
        <v>1837</v>
      </c>
    </row>
    <row r="104" spans="2:2">
      <c r="B104" s="130" t="s">
        <v>1443</v>
      </c>
    </row>
    <row r="105" spans="2:2">
      <c r="B105" s="130" t="s">
        <v>843</v>
      </c>
    </row>
    <row r="106" spans="2:2">
      <c r="B106" s="130" t="s">
        <v>36</v>
      </c>
    </row>
    <row r="107" spans="2:2">
      <c r="B107" s="130" t="s">
        <v>1444</v>
      </c>
    </row>
    <row r="108" spans="2:2">
      <c r="B108" s="130" t="s">
        <v>414</v>
      </c>
    </row>
    <row r="109" spans="2:2">
      <c r="B109" s="130" t="s">
        <v>35</v>
      </c>
    </row>
    <row r="110" spans="2:2">
      <c r="B110" s="130" t="s">
        <v>1445</v>
      </c>
    </row>
    <row r="111" spans="2:2">
      <c r="B111" s="130" t="s">
        <v>1446</v>
      </c>
    </row>
    <row r="112" spans="2:2">
      <c r="B112" s="130" t="s">
        <v>1561</v>
      </c>
    </row>
    <row r="113" spans="2:2">
      <c r="B113" s="130" t="s">
        <v>842</v>
      </c>
    </row>
    <row r="114" spans="2:2">
      <c r="B114" s="130" t="s">
        <v>1856</v>
      </c>
    </row>
    <row r="115" spans="2:2">
      <c r="B115" s="130" t="s">
        <v>835</v>
      </c>
    </row>
    <row r="116" spans="2:2">
      <c r="B116" s="130" t="s">
        <v>1447</v>
      </c>
    </row>
    <row r="117" spans="2:2">
      <c r="B117" s="130" t="s">
        <v>1769</v>
      </c>
    </row>
    <row r="118" spans="2:2">
      <c r="B118" s="130" t="s">
        <v>1021</v>
      </c>
    </row>
    <row r="119" spans="2:2">
      <c r="B119" s="130" t="s">
        <v>1448</v>
      </c>
    </row>
    <row r="120" spans="2:2">
      <c r="B120" s="130" t="s">
        <v>1449</v>
      </c>
    </row>
    <row r="121" spans="2:2">
      <c r="B121" s="130" t="s">
        <v>1770</v>
      </c>
    </row>
    <row r="122" spans="2:2">
      <c r="B122" s="130" t="s">
        <v>1138</v>
      </c>
    </row>
    <row r="143" spans="1:2">
      <c r="A143" s="512" t="s">
        <v>1212</v>
      </c>
      <c r="B143" s="512"/>
    </row>
    <row r="144" spans="1:2">
      <c r="A144" s="128" t="s">
        <v>1191</v>
      </c>
      <c r="B144" s="128" t="s">
        <v>1197</v>
      </c>
    </row>
    <row r="145" spans="1:2">
      <c r="A145" t="s">
        <v>1370</v>
      </c>
      <c r="B145" s="130" t="s">
        <v>1016</v>
      </c>
    </row>
    <row r="146" spans="1:2">
      <c r="B146" s="130" t="s">
        <v>1450</v>
      </c>
    </row>
    <row r="147" spans="1:2">
      <c r="B147" s="130" t="s">
        <v>1451</v>
      </c>
    </row>
    <row r="148" spans="1:2">
      <c r="B148" s="130" t="s">
        <v>20</v>
      </c>
    </row>
    <row r="149" spans="1:2">
      <c r="B149" s="130" t="s">
        <v>1452</v>
      </c>
    </row>
    <row r="150" spans="1:2">
      <c r="B150" s="130" t="s">
        <v>1564</v>
      </c>
    </row>
    <row r="151" spans="1:2">
      <c r="B151" s="130" t="s">
        <v>1015</v>
      </c>
    </row>
    <row r="152" spans="1:2">
      <c r="B152" s="130" t="s">
        <v>1454</v>
      </c>
    </row>
    <row r="153" spans="1:2">
      <c r="B153" s="130" t="s">
        <v>1868</v>
      </c>
    </row>
    <row r="154" spans="1:2">
      <c r="B154" s="130" t="s">
        <v>1455</v>
      </c>
    </row>
    <row r="155" spans="1:2">
      <c r="B155" s="130" t="s">
        <v>1456</v>
      </c>
    </row>
    <row r="156" spans="1:2">
      <c r="B156" s="130" t="s">
        <v>1838</v>
      </c>
    </row>
    <row r="157" spans="1:2">
      <c r="B157" s="130" t="s">
        <v>1458</v>
      </c>
    </row>
    <row r="158" spans="1:2">
      <c r="B158" s="130" t="s">
        <v>1869</v>
      </c>
    </row>
    <row r="159" spans="1:2">
      <c r="B159" s="130" t="s">
        <v>1896</v>
      </c>
    </row>
    <row r="160" spans="1:2">
      <c r="B160" s="130" t="s">
        <v>1897</v>
      </c>
    </row>
    <row r="166" spans="1:2">
      <c r="A166" s="513" t="s">
        <v>1223</v>
      </c>
      <c r="B166" s="513"/>
    </row>
    <row r="167" spans="1:2">
      <c r="A167" s="128" t="s">
        <v>1191</v>
      </c>
      <c r="B167" s="128" t="s">
        <v>1197</v>
      </c>
    </row>
    <row r="168" spans="1:2">
      <c r="A168" t="s">
        <v>1374</v>
      </c>
      <c r="B168" s="130" t="s">
        <v>1385</v>
      </c>
    </row>
    <row r="169" spans="1:2">
      <c r="A169" t="s">
        <v>1352</v>
      </c>
      <c r="B169" s="130" t="s">
        <v>1565</v>
      </c>
    </row>
    <row r="170" spans="1:2">
      <c r="A170" t="s">
        <v>1570</v>
      </c>
      <c r="B170" s="130" t="s">
        <v>1526</v>
      </c>
    </row>
    <row r="171" spans="1:2" ht="16">
      <c r="A171" s="129" t="s">
        <v>1730</v>
      </c>
      <c r="B171" s="130" t="s">
        <v>1386</v>
      </c>
    </row>
    <row r="172" spans="1:2">
      <c r="A172" t="s">
        <v>1375</v>
      </c>
      <c r="B172" s="130" t="s">
        <v>1459</v>
      </c>
    </row>
    <row r="173" spans="1:2">
      <c r="A173" t="s">
        <v>1376</v>
      </c>
      <c r="B173" s="130" t="s">
        <v>1460</v>
      </c>
    </row>
    <row r="174" spans="1:2">
      <c r="A174" t="s">
        <v>1736</v>
      </c>
      <c r="B174" s="130" t="s">
        <v>1461</v>
      </c>
    </row>
    <row r="175" spans="1:2">
      <c r="A175" t="s">
        <v>1378</v>
      </c>
      <c r="B175" s="130" t="s">
        <v>1546</v>
      </c>
    </row>
    <row r="176" spans="1:2">
      <c r="A176" t="s">
        <v>1732</v>
      </c>
      <c r="B176" s="130" t="s">
        <v>1462</v>
      </c>
    </row>
    <row r="177" spans="1:2">
      <c r="A177" t="s">
        <v>1380</v>
      </c>
      <c r="B177" s="130" t="s">
        <v>1463</v>
      </c>
    </row>
    <row r="178" spans="1:2">
      <c r="A178" t="s">
        <v>1381</v>
      </c>
      <c r="B178" s="130" t="s">
        <v>1733</v>
      </c>
    </row>
    <row r="179" spans="1:2">
      <c r="B179" s="130" t="s">
        <v>1734</v>
      </c>
    </row>
    <row r="180" spans="1:2">
      <c r="B180" s="130" t="s">
        <v>1464</v>
      </c>
    </row>
    <row r="181" spans="1:2">
      <c r="B181" s="130" t="s">
        <v>1579</v>
      </c>
    </row>
    <row r="182" spans="1:2">
      <c r="B182" t="s">
        <v>1577</v>
      </c>
    </row>
    <row r="183" spans="1:2">
      <c r="B183" s="130" t="s">
        <v>1397</v>
      </c>
    </row>
    <row r="184" spans="1:2">
      <c r="B184" s="130" t="s">
        <v>1854</v>
      </c>
    </row>
    <row r="185" spans="1:2">
      <c r="B185" s="130" t="s">
        <v>1400</v>
      </c>
    </row>
    <row r="186" spans="1:2">
      <c r="B186" s="130" t="s">
        <v>1401</v>
      </c>
    </row>
    <row r="187" spans="1:2">
      <c r="B187" s="130" t="s">
        <v>1403</v>
      </c>
    </row>
    <row r="188" spans="1:2">
      <c r="B188" s="130" t="s">
        <v>1566</v>
      </c>
    </row>
    <row r="189" spans="1:2">
      <c r="B189" s="130" t="s">
        <v>15</v>
      </c>
    </row>
    <row r="190" spans="1:2">
      <c r="B190" s="130" t="s">
        <v>1180</v>
      </c>
    </row>
    <row r="191" spans="1:2">
      <c r="B191" s="130" t="s">
        <v>1320</v>
      </c>
    </row>
    <row r="192" spans="1:2">
      <c r="B192" s="130" t="s">
        <v>979</v>
      </c>
    </row>
    <row r="193" spans="1:2">
      <c r="B193" s="130" t="s">
        <v>31</v>
      </c>
    </row>
    <row r="194" spans="1:2">
      <c r="B194" s="130" t="s">
        <v>1175</v>
      </c>
    </row>
    <row r="195" spans="1:2">
      <c r="B195" s="130" t="s">
        <v>1410</v>
      </c>
    </row>
    <row r="196" spans="1:2">
      <c r="B196" s="130" t="s">
        <v>15</v>
      </c>
    </row>
    <row r="197" spans="1:2">
      <c r="B197" s="130" t="s">
        <v>1417</v>
      </c>
    </row>
    <row r="198" spans="1:2">
      <c r="B198" s="130" t="s">
        <v>18</v>
      </c>
    </row>
    <row r="199" spans="1:2">
      <c r="B199" s="130" t="s">
        <v>1180</v>
      </c>
    </row>
    <row r="200" spans="1:2">
      <c r="B200" s="130" t="s">
        <v>1418</v>
      </c>
    </row>
    <row r="201" spans="1:2">
      <c r="B201" s="130" t="s">
        <v>1320</v>
      </c>
    </row>
    <row r="202" spans="1:2">
      <c r="B202" s="130" t="s">
        <v>979</v>
      </c>
    </row>
    <row r="203" spans="1:2">
      <c r="B203" s="130" t="s">
        <v>1175</v>
      </c>
    </row>
    <row r="204" spans="1:2">
      <c r="A204" s="130"/>
      <c r="B204" s="130" t="s">
        <v>1410</v>
      </c>
    </row>
    <row r="205" spans="1:2">
      <c r="A205" s="130"/>
      <c r="B205" s="130" t="s">
        <v>1356</v>
      </c>
    </row>
    <row r="206" spans="1:2">
      <c r="A206" s="130"/>
      <c r="B206" s="130" t="s">
        <v>1465</v>
      </c>
    </row>
    <row r="207" spans="1:2">
      <c r="A207" s="130"/>
      <c r="B207" s="130" t="s">
        <v>1466</v>
      </c>
    </row>
    <row r="208" spans="1:2">
      <c r="A208" s="130"/>
      <c r="B208" s="130" t="s">
        <v>1855</v>
      </c>
    </row>
    <row r="209" spans="1:2">
      <c r="A209" s="130"/>
      <c r="B209" s="130" t="s">
        <v>1783</v>
      </c>
    </row>
    <row r="210" spans="1:2">
      <c r="A210" s="130"/>
      <c r="B210" s="130" t="s">
        <v>1429</v>
      </c>
    </row>
    <row r="211" spans="1:2">
      <c r="A211" s="130"/>
      <c r="B211" s="130" t="s">
        <v>1430</v>
      </c>
    </row>
    <row r="212" spans="1:2">
      <c r="A212" s="130"/>
      <c r="B212" s="130" t="s">
        <v>1467</v>
      </c>
    </row>
    <row r="213" spans="1:2">
      <c r="A213" s="130"/>
      <c r="B213" s="130" t="s">
        <v>1431</v>
      </c>
    </row>
    <row r="214" spans="1:2">
      <c r="A214" s="130"/>
      <c r="B214" s="130" t="s">
        <v>32</v>
      </c>
    </row>
    <row r="215" spans="1:2">
      <c r="B215" s="130" t="s">
        <v>1445</v>
      </c>
    </row>
    <row r="216" spans="1:2">
      <c r="B216" s="130" t="s">
        <v>19</v>
      </c>
    </row>
    <row r="217" spans="1:2">
      <c r="B217" s="130" t="s">
        <v>1443</v>
      </c>
    </row>
    <row r="218" spans="1:2">
      <c r="B218" s="130" t="s">
        <v>843</v>
      </c>
    </row>
    <row r="219" spans="1:2">
      <c r="B219" s="130" t="s">
        <v>1399</v>
      </c>
    </row>
    <row r="220" spans="1:2">
      <c r="B220" s="130" t="s">
        <v>414</v>
      </c>
    </row>
    <row r="221" spans="1:2">
      <c r="B221" s="130" t="s">
        <v>35</v>
      </c>
    </row>
    <row r="222" spans="1:2">
      <c r="B222" s="130" t="s">
        <v>1446</v>
      </c>
    </row>
    <row r="223" spans="1:2">
      <c r="B223" s="130" t="s">
        <v>842</v>
      </c>
    </row>
    <row r="224" spans="1:2">
      <c r="B224" s="130" t="s">
        <v>33</v>
      </c>
    </row>
    <row r="225" spans="1:2">
      <c r="B225" s="130" t="s">
        <v>34</v>
      </c>
    </row>
    <row r="226" spans="1:2">
      <c r="B226" s="130" t="s">
        <v>835</v>
      </c>
    </row>
    <row r="227" spans="1:2">
      <c r="B227" s="130" t="s">
        <v>1447</v>
      </c>
    </row>
    <row r="228" spans="1:2">
      <c r="B228" s="130" t="s">
        <v>1769</v>
      </c>
    </row>
    <row r="229" spans="1:2">
      <c r="B229" s="130" t="s">
        <v>1021</v>
      </c>
    </row>
    <row r="230" spans="1:2">
      <c r="B230" s="130" t="s">
        <v>1468</v>
      </c>
    </row>
    <row r="231" spans="1:2">
      <c r="B231" s="130" t="s">
        <v>1469</v>
      </c>
    </row>
    <row r="238" spans="1:2">
      <c r="A238" s="513" t="s">
        <v>1244</v>
      </c>
      <c r="B238" s="513"/>
    </row>
    <row r="239" spans="1:2">
      <c r="A239" s="128" t="s">
        <v>1191</v>
      </c>
      <c r="B239" s="128" t="s">
        <v>1197</v>
      </c>
    </row>
    <row r="240" spans="1:2">
      <c r="A240" t="s">
        <v>1382</v>
      </c>
      <c r="B240" s="130" t="s">
        <v>1016</v>
      </c>
    </row>
    <row r="241" spans="1:2">
      <c r="B241" s="130" t="s">
        <v>1470</v>
      </c>
    </row>
    <row r="242" spans="1:2">
      <c r="B242" s="130" t="s">
        <v>1471</v>
      </c>
    </row>
    <row r="243" spans="1:2">
      <c r="B243" s="130" t="s">
        <v>1429</v>
      </c>
    </row>
    <row r="244" spans="1:2">
      <c r="B244" s="130" t="s">
        <v>1868</v>
      </c>
    </row>
    <row r="245" spans="1:2">
      <c r="B245" s="130" t="s">
        <v>1455</v>
      </c>
    </row>
    <row r="246" spans="1:2">
      <c r="B246" s="130" t="s">
        <v>1456</v>
      </c>
    </row>
    <row r="247" spans="1:2">
      <c r="B247" s="130" t="s">
        <v>1457</v>
      </c>
    </row>
    <row r="248" spans="1:2">
      <c r="B248" s="130" t="s">
        <v>1458</v>
      </c>
    </row>
    <row r="249" spans="1:2">
      <c r="B249" s="130" t="s">
        <v>1841</v>
      </c>
    </row>
    <row r="250" spans="1:2">
      <c r="B250" s="130" t="s">
        <v>1472</v>
      </c>
    </row>
    <row r="251" spans="1:2">
      <c r="B251" s="130" t="s">
        <v>1885</v>
      </c>
    </row>
    <row r="252" spans="1:2">
      <c r="B252" s="130"/>
    </row>
    <row r="253" spans="1:2">
      <c r="B253" s="130"/>
    </row>
    <row r="255" spans="1:2">
      <c r="A255" s="514" t="s">
        <v>1255</v>
      </c>
      <c r="B255" s="514"/>
    </row>
    <row r="256" spans="1:2" ht="14" customHeight="1">
      <c r="A256" s="128" t="s">
        <v>1191</v>
      </c>
      <c r="B256" s="128" t="s">
        <v>1197</v>
      </c>
    </row>
    <row r="257" spans="1:2">
      <c r="A257" t="s">
        <v>1383</v>
      </c>
      <c r="B257" s="130" t="s">
        <v>1473</v>
      </c>
    </row>
    <row r="258" spans="1:2">
      <c r="A258" t="s">
        <v>1384</v>
      </c>
      <c r="B258" s="130" t="s">
        <v>1474</v>
      </c>
    </row>
    <row r="259" spans="1:2">
      <c r="B259" t="s">
        <v>1890</v>
      </c>
    </row>
    <row r="260" spans="1:2">
      <c r="B260" t="s">
        <v>1891</v>
      </c>
    </row>
    <row r="261" spans="1:2">
      <c r="B261" s="130" t="s">
        <v>1475</v>
      </c>
    </row>
    <row r="262" spans="1:2">
      <c r="B262" s="130" t="s">
        <v>1476</v>
      </c>
    </row>
    <row r="263" spans="1:2">
      <c r="B263" s="130" t="s">
        <v>1429</v>
      </c>
    </row>
    <row r="264" spans="1:2">
      <c r="B264" s="130" t="s">
        <v>1724</v>
      </c>
    </row>
  </sheetData>
  <mergeCells count="5">
    <mergeCell ref="A1:B1"/>
    <mergeCell ref="A143:B143"/>
    <mergeCell ref="A166:B166"/>
    <mergeCell ref="A238:B238"/>
    <mergeCell ref="A255:B25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6"/>
  <dimension ref="A1:I158"/>
  <sheetViews>
    <sheetView workbookViewId="0">
      <selection activeCell="A6" sqref="A6"/>
    </sheetView>
  </sheetViews>
  <sheetFormatPr baseColWidth="10" defaultRowHeight="13"/>
  <cols>
    <col min="3" max="3" width="44.6640625" bestFit="1" customWidth="1"/>
    <col min="4" max="4" width="22" customWidth="1"/>
    <col min="5" max="5" width="41.1640625" bestFit="1" customWidth="1"/>
    <col min="8" max="8" width="33.5" bestFit="1" customWidth="1"/>
    <col min="9" max="9" width="44.6640625" customWidth="1"/>
  </cols>
  <sheetData>
    <row r="1" spans="1:9" ht="14.25" customHeight="1">
      <c r="A1" t="s">
        <v>5</v>
      </c>
      <c r="C1" s="1" t="s">
        <v>478</v>
      </c>
      <c r="E1" s="1" t="s">
        <v>484</v>
      </c>
      <c r="F1" s="1"/>
      <c r="G1" s="1"/>
      <c r="H1" s="1" t="s">
        <v>486</v>
      </c>
      <c r="I1" t="s">
        <v>519</v>
      </c>
    </row>
    <row r="2" spans="1:9" ht="16">
      <c r="A2" t="s">
        <v>6</v>
      </c>
      <c r="C2" s="1" t="s">
        <v>479</v>
      </c>
      <c r="E2" s="1" t="s">
        <v>485</v>
      </c>
      <c r="F2" s="1"/>
      <c r="G2" s="1"/>
      <c r="H2" s="1" t="s">
        <v>487</v>
      </c>
      <c r="I2" t="s">
        <v>518</v>
      </c>
    </row>
    <row r="3" spans="1:9" ht="16">
      <c r="A3" t="s">
        <v>7</v>
      </c>
      <c r="C3" s="1" t="s">
        <v>480</v>
      </c>
      <c r="I3" t="s">
        <v>520</v>
      </c>
    </row>
    <row r="4" spans="1:9" ht="14.25" customHeight="1">
      <c r="A4" t="s">
        <v>4</v>
      </c>
      <c r="C4" s="1" t="s">
        <v>481</v>
      </c>
      <c r="I4" t="s">
        <v>886</v>
      </c>
    </row>
    <row r="5" spans="1:9" ht="14.25" customHeight="1">
      <c r="A5" t="s">
        <v>8</v>
      </c>
      <c r="C5" s="1" t="s">
        <v>482</v>
      </c>
      <c r="I5" t="s">
        <v>938</v>
      </c>
    </row>
    <row r="6" spans="1:9" ht="14.25" customHeight="1">
      <c r="A6" t="s">
        <v>9</v>
      </c>
      <c r="C6" s="1" t="s">
        <v>483</v>
      </c>
      <c r="I6" t="s">
        <v>940</v>
      </c>
    </row>
    <row r="7" spans="1:9" ht="14.25" customHeight="1">
      <c r="A7" t="s">
        <v>1715</v>
      </c>
      <c r="I7" t="s">
        <v>936</v>
      </c>
    </row>
    <row r="8" spans="1:9" ht="14.25" customHeight="1">
      <c r="A8" t="s">
        <v>508</v>
      </c>
      <c r="I8" t="s">
        <v>939</v>
      </c>
    </row>
    <row r="9" spans="1:9" ht="14.25" customHeight="1">
      <c r="I9" t="s">
        <v>937</v>
      </c>
    </row>
    <row r="10" spans="1:9" ht="14.25" customHeight="1">
      <c r="I10" t="s">
        <v>941</v>
      </c>
    </row>
    <row r="11" spans="1:9">
      <c r="I11" t="s">
        <v>571</v>
      </c>
    </row>
    <row r="12" spans="1:9">
      <c r="I12" t="s">
        <v>913</v>
      </c>
    </row>
    <row r="13" spans="1:9">
      <c r="I13" t="s">
        <v>890</v>
      </c>
    </row>
    <row r="14" spans="1:9">
      <c r="I14" t="s">
        <v>521</v>
      </c>
    </row>
    <row r="15" spans="1:9">
      <c r="I15" t="s">
        <v>566</v>
      </c>
    </row>
    <row r="16" spans="1:9">
      <c r="I16" t="s">
        <v>523</v>
      </c>
    </row>
    <row r="17" spans="2:9">
      <c r="I17" t="s">
        <v>914</v>
      </c>
    </row>
    <row r="18" spans="2:9">
      <c r="I18" t="s">
        <v>916</v>
      </c>
    </row>
    <row r="19" spans="2:9">
      <c r="I19" t="s">
        <v>524</v>
      </c>
    </row>
    <row r="20" spans="2:9">
      <c r="I20" t="s">
        <v>921</v>
      </c>
    </row>
    <row r="21" spans="2:9">
      <c r="I21" t="s">
        <v>918</v>
      </c>
    </row>
    <row r="22" spans="2:9">
      <c r="I22" t="s">
        <v>922</v>
      </c>
    </row>
    <row r="23" spans="2:9">
      <c r="I23" t="s">
        <v>920</v>
      </c>
    </row>
    <row r="24" spans="2:9">
      <c r="I24" t="s">
        <v>919</v>
      </c>
    </row>
    <row r="25" spans="2:9">
      <c r="I25" t="s">
        <v>915</v>
      </c>
    </row>
    <row r="26" spans="2:9">
      <c r="B26" t="s">
        <v>619</v>
      </c>
      <c r="I26" t="s">
        <v>917</v>
      </c>
    </row>
    <row r="27" spans="2:9">
      <c r="B27" t="s">
        <v>620</v>
      </c>
      <c r="I27" t="s">
        <v>525</v>
      </c>
    </row>
    <row r="28" spans="2:9">
      <c r="B28" t="s">
        <v>621</v>
      </c>
      <c r="I28" t="s">
        <v>897</v>
      </c>
    </row>
    <row r="29" spans="2:9">
      <c r="B29" t="s">
        <v>622</v>
      </c>
      <c r="I29" t="s">
        <v>910</v>
      </c>
    </row>
    <row r="30" spans="2:9">
      <c r="B30" t="s">
        <v>623</v>
      </c>
      <c r="I30" t="s">
        <v>909</v>
      </c>
    </row>
    <row r="31" spans="2:9">
      <c r="B31" t="s">
        <v>624</v>
      </c>
      <c r="I31" t="s">
        <v>526</v>
      </c>
    </row>
    <row r="32" spans="2:9">
      <c r="B32" t="s">
        <v>625</v>
      </c>
      <c r="I32" t="s">
        <v>911</v>
      </c>
    </row>
    <row r="33" spans="2:9">
      <c r="B33" t="s">
        <v>626</v>
      </c>
      <c r="I33" t="s">
        <v>527</v>
      </c>
    </row>
    <row r="34" spans="2:9">
      <c r="B34" t="s">
        <v>627</v>
      </c>
      <c r="I34" t="s">
        <v>528</v>
      </c>
    </row>
    <row r="35" spans="2:9">
      <c r="B35" t="s">
        <v>628</v>
      </c>
      <c r="I35" t="s">
        <v>894</v>
      </c>
    </row>
    <row r="36" spans="2:9">
      <c r="B36" t="s">
        <v>629</v>
      </c>
      <c r="I36" t="s">
        <v>895</v>
      </c>
    </row>
    <row r="37" spans="2:9">
      <c r="B37" t="s">
        <v>630</v>
      </c>
      <c r="I37" t="s">
        <v>529</v>
      </c>
    </row>
    <row r="38" spans="2:9">
      <c r="B38" t="s">
        <v>631</v>
      </c>
      <c r="I38" t="s">
        <v>893</v>
      </c>
    </row>
    <row r="39" spans="2:9">
      <c r="B39" t="s">
        <v>632</v>
      </c>
      <c r="I39" t="s">
        <v>891</v>
      </c>
    </row>
    <row r="40" spans="2:9">
      <c r="B40" t="s">
        <v>633</v>
      </c>
      <c r="I40" t="s">
        <v>892</v>
      </c>
    </row>
    <row r="41" spans="2:9">
      <c r="B41" t="s">
        <v>634</v>
      </c>
      <c r="I41" t="s">
        <v>898</v>
      </c>
    </row>
    <row r="42" spans="2:9">
      <c r="B42" t="s">
        <v>635</v>
      </c>
      <c r="I42" t="s">
        <v>904</v>
      </c>
    </row>
    <row r="43" spans="2:9">
      <c r="B43" t="s">
        <v>636</v>
      </c>
      <c r="I43" t="s">
        <v>903</v>
      </c>
    </row>
    <row r="44" spans="2:9">
      <c r="B44" t="s">
        <v>637</v>
      </c>
      <c r="I44" t="s">
        <v>906</v>
      </c>
    </row>
    <row r="45" spans="2:9">
      <c r="B45" t="s">
        <v>638</v>
      </c>
      <c r="I45" t="s">
        <v>896</v>
      </c>
    </row>
    <row r="46" spans="2:9">
      <c r="B46" t="s">
        <v>639</v>
      </c>
      <c r="I46" t="s">
        <v>908</v>
      </c>
    </row>
    <row r="47" spans="2:9">
      <c r="B47" t="s">
        <v>640</v>
      </c>
      <c r="I47" t="s">
        <v>907</v>
      </c>
    </row>
    <row r="48" spans="2:9">
      <c r="B48" t="s">
        <v>641</v>
      </c>
      <c r="I48" t="s">
        <v>887</v>
      </c>
    </row>
    <row r="49" spans="2:9">
      <c r="B49" t="s">
        <v>642</v>
      </c>
      <c r="I49" t="s">
        <v>912</v>
      </c>
    </row>
    <row r="50" spans="2:9">
      <c r="B50" t="s">
        <v>643</v>
      </c>
      <c r="I50" t="s">
        <v>530</v>
      </c>
    </row>
    <row r="51" spans="2:9">
      <c r="B51" t="s">
        <v>644</v>
      </c>
      <c r="I51" t="s">
        <v>531</v>
      </c>
    </row>
    <row r="52" spans="2:9">
      <c r="B52" t="s">
        <v>645</v>
      </c>
      <c r="I52" t="s">
        <v>532</v>
      </c>
    </row>
    <row r="53" spans="2:9">
      <c r="B53" t="s">
        <v>646</v>
      </c>
      <c r="I53" t="s">
        <v>533</v>
      </c>
    </row>
    <row r="54" spans="2:9">
      <c r="B54" t="s">
        <v>647</v>
      </c>
      <c r="I54" t="s">
        <v>522</v>
      </c>
    </row>
    <row r="55" spans="2:9">
      <c r="B55" t="s">
        <v>648</v>
      </c>
      <c r="I55" t="s">
        <v>534</v>
      </c>
    </row>
    <row r="56" spans="2:9">
      <c r="B56" t="s">
        <v>649</v>
      </c>
      <c r="I56" t="s">
        <v>567</v>
      </c>
    </row>
    <row r="57" spans="2:9">
      <c r="B57" t="s">
        <v>650</v>
      </c>
      <c r="I57" t="s">
        <v>568</v>
      </c>
    </row>
    <row r="58" spans="2:9">
      <c r="B58" t="s">
        <v>651</v>
      </c>
      <c r="I58" t="s">
        <v>900</v>
      </c>
    </row>
    <row r="59" spans="2:9">
      <c r="B59" t="s">
        <v>652</v>
      </c>
      <c r="I59" t="s">
        <v>535</v>
      </c>
    </row>
    <row r="60" spans="2:9">
      <c r="B60" t="s">
        <v>653</v>
      </c>
      <c r="I60" t="s">
        <v>536</v>
      </c>
    </row>
    <row r="61" spans="2:9">
      <c r="B61" t="s">
        <v>654</v>
      </c>
      <c r="I61" t="s">
        <v>537</v>
      </c>
    </row>
    <row r="62" spans="2:9">
      <c r="B62" t="s">
        <v>655</v>
      </c>
      <c r="I62" t="s">
        <v>538</v>
      </c>
    </row>
    <row r="63" spans="2:9">
      <c r="B63" t="s">
        <v>656</v>
      </c>
      <c r="I63" t="s">
        <v>899</v>
      </c>
    </row>
    <row r="64" spans="2:9">
      <c r="B64" t="s">
        <v>657</v>
      </c>
      <c r="I64" t="s">
        <v>539</v>
      </c>
    </row>
    <row r="65" spans="2:9">
      <c r="B65" t="s">
        <v>658</v>
      </c>
      <c r="I65" t="s">
        <v>540</v>
      </c>
    </row>
    <row r="66" spans="2:9">
      <c r="B66" t="s">
        <v>659</v>
      </c>
      <c r="I66" t="s">
        <v>541</v>
      </c>
    </row>
    <row r="67" spans="2:9">
      <c r="B67" t="s">
        <v>660</v>
      </c>
      <c r="I67" t="s">
        <v>541</v>
      </c>
    </row>
    <row r="68" spans="2:9">
      <c r="B68" t="s">
        <v>661</v>
      </c>
      <c r="I68" t="s">
        <v>901</v>
      </c>
    </row>
    <row r="69" spans="2:9">
      <c r="B69" t="s">
        <v>662</v>
      </c>
      <c r="I69" t="s">
        <v>542</v>
      </c>
    </row>
    <row r="70" spans="2:9">
      <c r="B70" t="s">
        <v>663</v>
      </c>
      <c r="I70" t="s">
        <v>543</v>
      </c>
    </row>
    <row r="71" spans="2:9">
      <c r="B71" t="s">
        <v>664</v>
      </c>
      <c r="I71" t="s">
        <v>905</v>
      </c>
    </row>
    <row r="72" spans="2:9">
      <c r="B72" t="s">
        <v>665</v>
      </c>
      <c r="I72" t="s">
        <v>544</v>
      </c>
    </row>
    <row r="73" spans="2:9">
      <c r="B73" t="s">
        <v>666</v>
      </c>
      <c r="I73" t="s">
        <v>545</v>
      </c>
    </row>
    <row r="74" spans="2:9">
      <c r="B74" t="s">
        <v>667</v>
      </c>
      <c r="I74" t="s">
        <v>546</v>
      </c>
    </row>
    <row r="75" spans="2:9">
      <c r="B75" t="s">
        <v>668</v>
      </c>
      <c r="I75" t="s">
        <v>573</v>
      </c>
    </row>
    <row r="76" spans="2:9">
      <c r="B76" t="s">
        <v>669</v>
      </c>
      <c r="I76" t="s">
        <v>889</v>
      </c>
    </row>
    <row r="77" spans="2:9">
      <c r="B77" t="s">
        <v>670</v>
      </c>
      <c r="I77" t="s">
        <v>547</v>
      </c>
    </row>
    <row r="78" spans="2:9">
      <c r="B78" t="s">
        <v>671</v>
      </c>
      <c r="I78" t="s">
        <v>548</v>
      </c>
    </row>
    <row r="79" spans="2:9">
      <c r="B79" t="s">
        <v>672</v>
      </c>
      <c r="I79" t="s">
        <v>902</v>
      </c>
    </row>
    <row r="80" spans="2:9">
      <c r="B80" t="s">
        <v>673</v>
      </c>
      <c r="I80" t="s">
        <v>549</v>
      </c>
    </row>
    <row r="81" spans="2:9">
      <c r="B81" t="s">
        <v>674</v>
      </c>
      <c r="I81" t="s">
        <v>550</v>
      </c>
    </row>
    <row r="82" spans="2:9">
      <c r="B82" t="s">
        <v>675</v>
      </c>
      <c r="I82" t="s">
        <v>551</v>
      </c>
    </row>
    <row r="83" spans="2:9">
      <c r="B83" t="s">
        <v>676</v>
      </c>
      <c r="I83" t="s">
        <v>552</v>
      </c>
    </row>
    <row r="84" spans="2:9">
      <c r="B84" t="s">
        <v>677</v>
      </c>
      <c r="I84" t="s">
        <v>553</v>
      </c>
    </row>
    <row r="85" spans="2:9">
      <c r="B85" t="s">
        <v>678</v>
      </c>
      <c r="I85" t="s">
        <v>563</v>
      </c>
    </row>
    <row r="86" spans="2:9">
      <c r="B86" t="s">
        <v>679</v>
      </c>
      <c r="I86" t="s">
        <v>562</v>
      </c>
    </row>
    <row r="87" spans="2:9">
      <c r="B87" t="s">
        <v>680</v>
      </c>
      <c r="I87" t="s">
        <v>569</v>
      </c>
    </row>
    <row r="88" spans="2:9">
      <c r="B88" t="s">
        <v>681</v>
      </c>
      <c r="I88" t="s">
        <v>555</v>
      </c>
    </row>
    <row r="89" spans="2:9">
      <c r="B89" t="s">
        <v>682</v>
      </c>
      <c r="I89" t="s">
        <v>564</v>
      </c>
    </row>
    <row r="90" spans="2:9">
      <c r="B90" t="s">
        <v>683</v>
      </c>
      <c r="I90" t="s">
        <v>554</v>
      </c>
    </row>
    <row r="91" spans="2:9">
      <c r="B91" t="s">
        <v>684</v>
      </c>
      <c r="I91" t="s">
        <v>565</v>
      </c>
    </row>
    <row r="92" spans="2:9">
      <c r="B92" t="s">
        <v>685</v>
      </c>
      <c r="I92" t="s">
        <v>556</v>
      </c>
    </row>
    <row r="93" spans="2:9">
      <c r="B93" t="s">
        <v>686</v>
      </c>
      <c r="I93" t="s">
        <v>557</v>
      </c>
    </row>
    <row r="94" spans="2:9">
      <c r="B94" t="s">
        <v>687</v>
      </c>
      <c r="I94" t="s">
        <v>930</v>
      </c>
    </row>
    <row r="95" spans="2:9">
      <c r="B95" t="s">
        <v>688</v>
      </c>
      <c r="I95" t="s">
        <v>929</v>
      </c>
    </row>
    <row r="96" spans="2:9">
      <c r="B96" t="s">
        <v>689</v>
      </c>
      <c r="I96" t="s">
        <v>927</v>
      </c>
    </row>
    <row r="97" spans="2:9">
      <c r="B97" t="s">
        <v>690</v>
      </c>
      <c r="I97" t="s">
        <v>924</v>
      </c>
    </row>
    <row r="98" spans="2:9">
      <c r="B98" t="s">
        <v>691</v>
      </c>
      <c r="I98" t="s">
        <v>943</v>
      </c>
    </row>
    <row r="99" spans="2:9">
      <c r="B99" t="s">
        <v>692</v>
      </c>
      <c r="I99" t="s">
        <v>931</v>
      </c>
    </row>
    <row r="100" spans="2:9">
      <c r="B100" t="s">
        <v>693</v>
      </c>
      <c r="I100" t="s">
        <v>558</v>
      </c>
    </row>
    <row r="101" spans="2:9">
      <c r="B101" t="s">
        <v>694</v>
      </c>
      <c r="I101" t="s">
        <v>926</v>
      </c>
    </row>
    <row r="102" spans="2:9">
      <c r="B102" t="s">
        <v>695</v>
      </c>
      <c r="I102" t="s">
        <v>923</v>
      </c>
    </row>
    <row r="103" spans="2:9">
      <c r="B103" t="s">
        <v>696</v>
      </c>
      <c r="I103" t="s">
        <v>572</v>
      </c>
    </row>
    <row r="104" spans="2:9">
      <c r="B104" t="s">
        <v>697</v>
      </c>
      <c r="I104" t="s">
        <v>934</v>
      </c>
    </row>
    <row r="105" spans="2:9">
      <c r="B105" t="s">
        <v>698</v>
      </c>
      <c r="I105" t="s">
        <v>925</v>
      </c>
    </row>
    <row r="106" spans="2:9">
      <c r="B106" t="s">
        <v>699</v>
      </c>
      <c r="I106" t="s">
        <v>885</v>
      </c>
    </row>
    <row r="107" spans="2:9">
      <c r="B107" t="s">
        <v>700</v>
      </c>
      <c r="I107" t="s">
        <v>942</v>
      </c>
    </row>
    <row r="108" spans="2:9">
      <c r="B108" t="s">
        <v>701</v>
      </c>
      <c r="I108" t="s">
        <v>935</v>
      </c>
    </row>
    <row r="109" spans="2:9">
      <c r="B109" t="s">
        <v>702</v>
      </c>
      <c r="I109" t="s">
        <v>559</v>
      </c>
    </row>
    <row r="110" spans="2:9">
      <c r="B110" t="s">
        <v>703</v>
      </c>
      <c r="I110" t="s">
        <v>933</v>
      </c>
    </row>
    <row r="111" spans="2:9">
      <c r="B111" t="s">
        <v>704</v>
      </c>
      <c r="I111" t="s">
        <v>928</v>
      </c>
    </row>
    <row r="112" spans="2:9">
      <c r="B112" t="s">
        <v>705</v>
      </c>
      <c r="I112" t="s">
        <v>932</v>
      </c>
    </row>
    <row r="113" spans="2:9">
      <c r="B113" t="s">
        <v>706</v>
      </c>
      <c r="I113" t="s">
        <v>888</v>
      </c>
    </row>
    <row r="114" spans="2:9">
      <c r="B114" t="s">
        <v>707</v>
      </c>
      <c r="I114" t="s">
        <v>570</v>
      </c>
    </row>
    <row r="115" spans="2:9">
      <c r="B115" t="s">
        <v>708</v>
      </c>
      <c r="I115" t="s">
        <v>560</v>
      </c>
    </row>
    <row r="116" spans="2:9">
      <c r="B116" t="s">
        <v>709</v>
      </c>
      <c r="I116" t="s">
        <v>561</v>
      </c>
    </row>
    <row r="117" spans="2:9">
      <c r="B117" t="s">
        <v>710</v>
      </c>
    </row>
    <row r="118" spans="2:9">
      <c r="B118" t="s">
        <v>711</v>
      </c>
    </row>
    <row r="119" spans="2:9">
      <c r="B119" t="s">
        <v>712</v>
      </c>
    </row>
    <row r="120" spans="2:9">
      <c r="B120" t="s">
        <v>713</v>
      </c>
    </row>
    <row r="121" spans="2:9">
      <c r="B121" t="s">
        <v>714</v>
      </c>
    </row>
    <row r="122" spans="2:9">
      <c r="B122" t="s">
        <v>715</v>
      </c>
    </row>
    <row r="123" spans="2:9">
      <c r="B123" t="s">
        <v>716</v>
      </c>
    </row>
    <row r="124" spans="2:9">
      <c r="B124" t="s">
        <v>717</v>
      </c>
    </row>
    <row r="125" spans="2:9">
      <c r="B125" t="s">
        <v>718</v>
      </c>
    </row>
    <row r="126" spans="2:9">
      <c r="B126" t="s">
        <v>719</v>
      </c>
    </row>
    <row r="127" spans="2:9">
      <c r="B127" t="s">
        <v>720</v>
      </c>
    </row>
    <row r="128" spans="2:9">
      <c r="B128" t="s">
        <v>721</v>
      </c>
    </row>
    <row r="129" spans="2:2">
      <c r="B129" t="s">
        <v>722</v>
      </c>
    </row>
    <row r="130" spans="2:2">
      <c r="B130" t="s">
        <v>723</v>
      </c>
    </row>
    <row r="131" spans="2:2">
      <c r="B131" t="s">
        <v>724</v>
      </c>
    </row>
    <row r="132" spans="2:2">
      <c r="B132" t="s">
        <v>719</v>
      </c>
    </row>
    <row r="133" spans="2:2">
      <c r="B133" t="s">
        <v>725</v>
      </c>
    </row>
    <row r="134" spans="2:2">
      <c r="B134" t="s">
        <v>726</v>
      </c>
    </row>
    <row r="135" spans="2:2">
      <c r="B135" t="s">
        <v>727</v>
      </c>
    </row>
    <row r="136" spans="2:2">
      <c r="B136" t="s">
        <v>728</v>
      </c>
    </row>
    <row r="137" spans="2:2">
      <c r="B137" t="s">
        <v>724</v>
      </c>
    </row>
    <row r="138" spans="2:2">
      <c r="B138" t="s">
        <v>729</v>
      </c>
    </row>
    <row r="139" spans="2:2">
      <c r="B139" t="s">
        <v>730</v>
      </c>
    </row>
    <row r="140" spans="2:2">
      <c r="B140" t="s">
        <v>731</v>
      </c>
    </row>
    <row r="141" spans="2:2">
      <c r="B141" t="s">
        <v>732</v>
      </c>
    </row>
    <row r="142" spans="2:2">
      <c r="B142" t="s">
        <v>733</v>
      </c>
    </row>
    <row r="143" spans="2:2">
      <c r="B143" t="s">
        <v>734</v>
      </c>
    </row>
    <row r="144" spans="2:2">
      <c r="B144" t="s">
        <v>735</v>
      </c>
    </row>
    <row r="145" spans="2:2">
      <c r="B145" t="s">
        <v>736</v>
      </c>
    </row>
    <row r="146" spans="2:2">
      <c r="B146" t="s">
        <v>737</v>
      </c>
    </row>
    <row r="147" spans="2:2">
      <c r="B147" t="s">
        <v>738</v>
      </c>
    </row>
    <row r="148" spans="2:2">
      <c r="B148" t="s">
        <v>739</v>
      </c>
    </row>
    <row r="149" spans="2:2">
      <c r="B149" t="s">
        <v>740</v>
      </c>
    </row>
    <row r="150" spans="2:2">
      <c r="B150" t="s">
        <v>741</v>
      </c>
    </row>
    <row r="151" spans="2:2">
      <c r="B151" t="s">
        <v>742</v>
      </c>
    </row>
    <row r="152" spans="2:2">
      <c r="B152" t="s">
        <v>743</v>
      </c>
    </row>
    <row r="153" spans="2:2">
      <c r="B153" t="s">
        <v>744</v>
      </c>
    </row>
    <row r="154" spans="2:2">
      <c r="B154" t="s">
        <v>745</v>
      </c>
    </row>
    <row r="155" spans="2:2">
      <c r="B155" t="s">
        <v>746</v>
      </c>
    </row>
    <row r="156" spans="2:2">
      <c r="B156" t="s">
        <v>747</v>
      </c>
    </row>
    <row r="157" spans="2:2">
      <c r="B157" t="s">
        <v>748</v>
      </c>
    </row>
    <row r="158" spans="2:2">
      <c r="B158" t="s">
        <v>749</v>
      </c>
    </row>
  </sheetData>
  <sortState xmlns:xlrd2="http://schemas.microsoft.com/office/spreadsheetml/2017/richdata2" ref="I1:I116">
    <sortCondition ref="I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305</vt:i4>
      </vt:variant>
    </vt:vector>
  </HeadingPairs>
  <TitlesOfParts>
    <vt:vector size="313" baseType="lpstr">
      <vt:lpstr>Regimen</vt:lpstr>
      <vt:lpstr>CONTROL DE ALMACEN</vt:lpstr>
      <vt:lpstr>ORDER</vt:lpstr>
      <vt:lpstr>PERSONALIZATION</vt:lpstr>
      <vt:lpstr>LOGOS</vt:lpstr>
      <vt:lpstr>Hoja2</vt:lpstr>
      <vt:lpstr>Hoja3</vt:lpstr>
      <vt:lpstr>Hoja1</vt:lpstr>
      <vt:lpstr>APRON</vt:lpstr>
      <vt:lpstr>APRON_4_VIEWS</vt:lpstr>
      <vt:lpstr>APRON_ADJUSTABLE</vt:lpstr>
      <vt:lpstr>APRON_BBQ</vt:lpstr>
      <vt:lpstr>APRON_LONG</vt:lpstr>
      <vt:lpstr>APRON_LONG_COMBINED_DENIM</vt:lpstr>
      <vt:lpstr>APRON_MID_TWILL</vt:lpstr>
      <vt:lpstr>APRON_V_NECK</vt:lpstr>
      <vt:lpstr>'CONTROL DE ALMACEN'!Área_de_impresión</vt:lpstr>
      <vt:lpstr>LOGOS!Área_de_impresión</vt:lpstr>
      <vt:lpstr>ORDER!Área_de_impresión</vt:lpstr>
      <vt:lpstr>PERSONALIZATION!Área_de_impresión</vt:lpstr>
      <vt:lpstr>BELT</vt:lpstr>
      <vt:lpstr>BELT_REINFORCED</vt:lpstr>
      <vt:lpstr>BELT_TRIPLE_ADJUSTER_WITH_REINFORCEMENT</vt:lpstr>
      <vt:lpstr>BLAZER</vt:lpstr>
      <vt:lpstr>BLAZER_BLAZER</vt:lpstr>
      <vt:lpstr>BLOUSE</vt:lpstr>
      <vt:lpstr>BLOUSE_3_4_SLEEVE_COMBINED_JULIANA</vt:lpstr>
      <vt:lpstr>BLOUSE_4_OZ_DENIM</vt:lpstr>
      <vt:lpstr>BLOUSE_BB_CHECKS_PLAID</vt:lpstr>
      <vt:lpstr>BLOUSE_BUSINESS_WITH_COVERED_BUTTON</vt:lpstr>
      <vt:lpstr>BLOUSE_CUELLO_MAO</vt:lpstr>
      <vt:lpstr>BLOUSE_DOUBLE_FUNCTION_4_OZ_DENIM_NEW_MODEL</vt:lpstr>
      <vt:lpstr>BLOUSE_LONG_SLEEVE_CHESS_PLAID</vt:lpstr>
      <vt:lpstr>BLOUSE_LONG_SLEEVE_DF_FISHERMAN</vt:lpstr>
      <vt:lpstr>BLOUSE_LONG_SLEEVE_ITALIAN</vt:lpstr>
      <vt:lpstr>BLOUSE_LONG_SLEEVE_STRETCH_POPELINE</vt:lpstr>
      <vt:lpstr>BLOUSE_PREMIUM_THAI_STRIPES</vt:lpstr>
      <vt:lpstr>BLOUSE_SHORT_SLEEVE_GLORIA_LINEN</vt:lpstr>
      <vt:lpstr>BLOUSE_THAI_OXFORD</vt:lpstr>
      <vt:lpstr>BLOUSE_THAI_PLAID</vt:lpstr>
      <vt:lpstr>BLOUSE_THICK_STRIPES</vt:lpstr>
      <vt:lpstr>BOOT</vt:lpstr>
      <vt:lpstr>BOOT_DIELECTRIC_BOOT_WITH_POLYAMIDE_TOE_CAP</vt:lpstr>
      <vt:lpstr>BOOT_INDUSTRIAL_PEÑOL</vt:lpstr>
      <vt:lpstr>BOOT_INDUSTRIAL_RAINCOAT</vt:lpstr>
      <vt:lpstr>BOOT_REINFORCED_LEATHER_ANDES</vt:lpstr>
      <vt:lpstr>BOOT_RUBBER_WITHOUT_TOE_CAP_GARDENER</vt:lpstr>
      <vt:lpstr>BOOT_ULTRA_DURABLE_REINFORCED_SAFETY</vt:lpstr>
      <vt:lpstr>CAP</vt:lpstr>
      <vt:lpstr>CAP_GABARDINE</vt:lpstr>
      <vt:lpstr>CAP_GOLF</vt:lpstr>
      <vt:lpstr>CAP_HUNTER</vt:lpstr>
      <vt:lpstr>CAP_LEGIONNAIRE</vt:lpstr>
      <vt:lpstr>CAP_REFLECTIVE</vt:lpstr>
      <vt:lpstr>CLASIFICACION</vt:lpstr>
      <vt:lpstr>COAT</vt:lpstr>
      <vt:lpstr>COAT_LONG_SLEEVE_ATENAS</vt:lpstr>
      <vt:lpstr>COAT_LONG_SLEEVE_STAIN_RESISTANT_MEDICAL</vt:lpstr>
      <vt:lpstr>COAT_NEW_MODEL_EXECUTIVE</vt:lpstr>
      <vt:lpstr>DRESS</vt:lpstr>
      <vt:lpstr>DRESS_SHORT_SLEEVE_4_OZ_DENIM</vt:lpstr>
      <vt:lpstr>DRESS_SHORT_SLEEVE_THAI_STRIPES</vt:lpstr>
      <vt:lpstr>FACE_MASK</vt:lpstr>
      <vt:lpstr>FACE_MASK_DOUBLE_LAYER_LAZZAR</vt:lpstr>
      <vt:lpstr>FACE_MASK_DOUBLE_LAYER_PREMIUM_LAZZAR</vt:lpstr>
      <vt:lpstr>FACE_MASK_DOUBLE_LAYER_PREMIUM_REPELLENT</vt:lpstr>
      <vt:lpstr>FACE_MASK_SIMPLE_LAZZAR</vt:lpstr>
      <vt:lpstr>FACE_MASK_SIMPLE_REPELLENT</vt:lpstr>
      <vt:lpstr>FACE_MASK_TRIPLE_LAYER_DRY_FIT</vt:lpstr>
      <vt:lpstr>FACE_MASK_WITH_TRIPLE_LAYER_SHIELD_GENTLEMAN</vt:lpstr>
      <vt:lpstr>FACE_MASK_WITHOUT_TRIPLE_LAYER_SHIELD_GENTLEMAN</vt:lpstr>
      <vt:lpstr>GLOVES</vt:lpstr>
      <vt:lpstr>GOGGLES</vt:lpstr>
      <vt:lpstr>GUAYABERA_DAMA_PREMIUM_MANTA_100_ALGODON</vt:lpstr>
      <vt:lpstr>HAIRNET</vt:lpstr>
      <vt:lpstr>HAIRNET_TEQUILA</vt:lpstr>
      <vt:lpstr>HAIRNET_UNISEX_DRY_FIT</vt:lpstr>
      <vt:lpstr>HAT</vt:lpstr>
      <vt:lpstr>HAT_CHEF</vt:lpstr>
      <vt:lpstr>HELMET</vt:lpstr>
      <vt:lpstr>HELMET_HARD_HAT_WITH_RATCHET</vt:lpstr>
      <vt:lpstr>INDUSTRIAL_SHIRT</vt:lpstr>
      <vt:lpstr>INDUSTRIAL_SHIRT_ESCUDERIA</vt:lpstr>
      <vt:lpstr>INDUSTRIAL_SHIRT_HIGH_VISIBILITY_WITH_REFLECTIVE</vt:lpstr>
      <vt:lpstr>INDUSTRIAL_SHIRT_LONG_SLEEVE_GRUPO_MEXICO</vt:lpstr>
      <vt:lpstr>INDUSTRIAL_SHIRT_LONG_SLEEVE_INDUSTRIAL_GRUPO_MEXICO_FLAME_RESISTANT_FABRIC</vt:lpstr>
      <vt:lpstr>INDUSTRIAL_SHIRT_SHORT_SLEEVE_CIRCUIT</vt:lpstr>
      <vt:lpstr>INDUSTRIAL_SHIRT_SHORT_SLEEVE_FLEXIBLE_RIPSTOP</vt:lpstr>
      <vt:lpstr>INDUSTRIAL_SHIRT_SHORT_SLEEVE_FORMULA_1</vt:lpstr>
      <vt:lpstr>INDUSTRIAL_SHIRT_SHORT_SLEEVE_SECURITY</vt:lpstr>
      <vt:lpstr>INDUSTRIAL_SHIRT_SHORT_SLEEVE_TALLER_MODEL</vt:lpstr>
      <vt:lpstr>INDUSTRIAL_VEST</vt:lpstr>
      <vt:lpstr>INDUSTRIAL_VEST_MAJOR</vt:lpstr>
      <vt:lpstr>INDUSTRIAL_VEST_PHOTOGRAPHER</vt:lpstr>
      <vt:lpstr>INDUSTRIAL_VEST_PHOTOGRAPHER_JACKETWEIGHT</vt:lpstr>
      <vt:lpstr>INDUSTRIAL_VEST_SAFARI</vt:lpstr>
      <vt:lpstr>JACKET</vt:lpstr>
      <vt:lpstr>JACKET_ALASKA</vt:lpstr>
      <vt:lpstr>JACKET_BOLIVIA</vt:lpstr>
      <vt:lpstr>JACKET_BOLIVIA_REFLECTIVE</vt:lpstr>
      <vt:lpstr>JACKET_BOLIVIA_SPORT</vt:lpstr>
      <vt:lpstr>JACKET_BUENOS_AIRES</vt:lpstr>
      <vt:lpstr>JACKET_DOUBLE_SIDED_REMOVABLE</vt:lpstr>
      <vt:lpstr>JACKET_DUBLIN</vt:lpstr>
      <vt:lpstr>JACKET_ELEGANT</vt:lpstr>
      <vt:lpstr>JACKET_EXECUTIVE_REMOVABLE</vt:lpstr>
      <vt:lpstr>JACKET_FERROMEX</vt:lpstr>
      <vt:lpstr>JACKET_MEDELLIN</vt:lpstr>
      <vt:lpstr>JACKET_OSAKA</vt:lpstr>
      <vt:lpstr>JACKET_TOKYO</vt:lpstr>
      <vt:lpstr>JACKET_UNISEX_FLEECE_POLAR</vt:lpstr>
      <vt:lpstr>LONG_SLEEVE_MINER_CHLORINE_RESISTANT</vt:lpstr>
      <vt:lpstr>OVERALLS</vt:lpstr>
      <vt:lpstr>OVERALLS_CHLORINE_RESISTANT_LONG_SLEEVE</vt:lpstr>
      <vt:lpstr>OVERALLS_COREA</vt:lpstr>
      <vt:lpstr>OVERALLS_FLAME_RESISTANT</vt:lpstr>
      <vt:lpstr>OVERALLS_LONG_SLEEVE</vt:lpstr>
      <vt:lpstr>OVERALLS_LONG_SLEEVE_PEMEX</vt:lpstr>
      <vt:lpstr>OVERALLS_SLEEVELESS_GABARDINE</vt:lpstr>
      <vt:lpstr>PANTALON_BOLSA_CARGO_SIMULADA</vt:lpstr>
      <vt:lpstr>PANTS</vt:lpstr>
      <vt:lpstr>PANTS_BUSINESS_STRETCH</vt:lpstr>
      <vt:lpstr>PANTS_CARGO</vt:lpstr>
      <vt:lpstr>PANTS_CHEF</vt:lpstr>
      <vt:lpstr>PANTS_COMANDO_CARGO</vt:lpstr>
      <vt:lpstr>PANTS_DENIM_14_OZ_DUAL_REFLECTIVE</vt:lpstr>
      <vt:lpstr>PANTS_DENIM_CARGO</vt:lpstr>
      <vt:lpstr>PANTS_FLAME_RESISTANT</vt:lpstr>
      <vt:lpstr>PANTS_FLAME_RESISTANT_825_CERTIFIED</vt:lpstr>
      <vt:lpstr>PANTS_FLAME_RESISTANT_830_CERTIFIED</vt:lpstr>
      <vt:lpstr>PANTS_FRESH_COOK</vt:lpstr>
      <vt:lpstr>PANTS_INDUSTRIAL</vt:lpstr>
      <vt:lpstr>PANTS_INDUSTRIAL_DENIM</vt:lpstr>
      <vt:lpstr>PANTS_LYCRA_MEDICAL</vt:lpstr>
      <vt:lpstr>PANTS_MEDICAL</vt:lpstr>
      <vt:lpstr>PANTS_MIKO_MODEL</vt:lpstr>
      <vt:lpstr>PANTS_NEW_MODEL_MEDICAL</vt:lpstr>
      <vt:lpstr>PANTS_NEW_MODEL_STRETCH_DENIM</vt:lpstr>
      <vt:lpstr>PANTS_STRETCH_DENIM</vt:lpstr>
      <vt:lpstr>PANTS_STRETCH_DENIM_WITH_BLUE_THREAD</vt:lpstr>
      <vt:lpstr>PANTS_STRETCH_DENIM_WITH_GOLDEN_THREAD</vt:lpstr>
      <vt:lpstr>PANTS_TALLER_CARGO</vt:lpstr>
      <vt:lpstr>POLO</vt:lpstr>
      <vt:lpstr>POLO_DRY_FIT</vt:lpstr>
      <vt:lpstr>POLO_DRY_FIT_STRETCH_REFLECTIVE</vt:lpstr>
      <vt:lpstr>POLO_FLAME_RESISTANT_LONG_SLEEVE</vt:lpstr>
      <vt:lpstr>POLO_GOLF_DRY_FIT</vt:lpstr>
      <vt:lpstr>POLO_LONG_SLEEVE_P500</vt:lpstr>
      <vt:lpstr>POLO_LONG_SLEEVES_FARMER</vt:lpstr>
      <vt:lpstr>POLO_MICROPIQUE_SHORT_SLEEVE_POLO</vt:lpstr>
      <vt:lpstr>POLO_P500</vt:lpstr>
      <vt:lpstr>POLO_PERFORMANCE</vt:lpstr>
      <vt:lpstr>POLO_PLASCENCIA</vt:lpstr>
      <vt:lpstr>POLO_PREMIUM_DRY_FIT</vt:lpstr>
      <vt:lpstr>POLO_SLIM_FIT_VISCOSE</vt:lpstr>
      <vt:lpstr>POLO_USA_DRY_FIT</vt:lpstr>
      <vt:lpstr>RAINCOAT</vt:lpstr>
      <vt:lpstr>RAINCOAT_2_PIECES</vt:lpstr>
      <vt:lpstr>RAINCOAT_GABARDINE</vt:lpstr>
      <vt:lpstr>RAINCOAT_MOTORCYCLIST</vt:lpstr>
      <vt:lpstr>RAINCOAT_PONCHO_STYLE</vt:lpstr>
      <vt:lpstr>ROUND_NECK_T_SHIRT</vt:lpstr>
      <vt:lpstr>ROUND_NECK_T_SHIRT_LONG_SLEEVE</vt:lpstr>
      <vt:lpstr>ROUND_NECK_T_SHIRT_LONG_SLEEVE_RECYCLED</vt:lpstr>
      <vt:lpstr>ROUND_NECK_T_SHIRT_SHORT_SLEEVE</vt:lpstr>
      <vt:lpstr>ROUND_NECK_T_SHIRT_SHORT_SLEEVE_RECYCLED</vt:lpstr>
      <vt:lpstr>ROUND_NECK_T_SHIRT_STRECH_ICE_COOL_TECH_M_C</vt:lpstr>
      <vt:lpstr>ROUND_NECK_T_SHIRT_STRECH_ICE_COOL_TECH_M_L</vt:lpstr>
      <vt:lpstr>SAFETY_VEST</vt:lpstr>
      <vt:lpstr>SAFETY_VEST_BRIGADIER</vt:lpstr>
      <vt:lpstr>SAFETY_VEST_MESH_AND_REFLECTIVE</vt:lpstr>
      <vt:lpstr>SAFETY_VEST_PREMIUM_MESH</vt:lpstr>
      <vt:lpstr>SAFETY_VEST_PROFESSIONAL</vt:lpstr>
      <vt:lpstr>SCRUBS</vt:lpstr>
      <vt:lpstr>SCRUBS_ALABAMA</vt:lpstr>
      <vt:lpstr>SCRUBS_CHEF_SPECIAL_EDITION_WITH_PIPING</vt:lpstr>
      <vt:lpstr>SCRUBS_HOTELIER_COLLAR_MAO</vt:lpstr>
      <vt:lpstr>SCRUBS_MEDICAL</vt:lpstr>
      <vt:lpstr>SCRUBS_MEDICAL_LA</vt:lpstr>
      <vt:lpstr>SCRUBS_SURGICAL</vt:lpstr>
      <vt:lpstr>SCRUBS_UNIVERSAL</vt:lpstr>
      <vt:lpstr>SCRUBS_VERONICA</vt:lpstr>
      <vt:lpstr>SHIRT</vt:lpstr>
      <vt:lpstr>SHIRT_12_OZ_INDUSTRIAL_DENIM</vt:lpstr>
      <vt:lpstr>SHIRT_7.5_OZ_DENIM_WITH_DUAL_REFLECTIVE</vt:lpstr>
      <vt:lpstr>SHIRT_7.5_OZ_INDUSTRIAL_DENIM</vt:lpstr>
      <vt:lpstr>SHIRT_BB_CHECKS_PLAID</vt:lpstr>
      <vt:lpstr>SHIRT_COLLAR_MAO</vt:lpstr>
      <vt:lpstr>SHIRT_LONG_SLEEVE_12.5_OZ_DENIM</vt:lpstr>
      <vt:lpstr>SHIRT_LONG_SLEEVE_4_OZ_DENIM</vt:lpstr>
      <vt:lpstr>SHIRT_LONG_SLEEVE_4_OZ_DENIM_NEW_MODEL</vt:lpstr>
      <vt:lpstr>SHIRT_LONG_SLEEVE_7.5_OZ_DENIM</vt:lpstr>
      <vt:lpstr>SHIRT_LONG_SLEEVE_CHESS_PLAID</vt:lpstr>
      <vt:lpstr>SHIRT_LONG_SLEEVE_DF_FISHERMAN</vt:lpstr>
      <vt:lpstr>SHIRT_LONG_SLEEVE_ITALIAN</vt:lpstr>
      <vt:lpstr>SHIRT_LONG_SLEEVE_PREMIUM_THAI_STRIPES</vt:lpstr>
      <vt:lpstr>SHIRT_LONG_SLEEVE_STRETCH_POPELINE</vt:lpstr>
      <vt:lpstr>SHIRT_LONG_SLEEVE_THAI_OXFORD</vt:lpstr>
      <vt:lpstr>SHIRT_LONG_SLEEVE_THAI_PLAID</vt:lpstr>
      <vt:lpstr>SHIRT_LONG_SLEEVE_THICK_STRIPES</vt:lpstr>
      <vt:lpstr>SHIRT_SHORT_SLEEVE_GLORIA</vt:lpstr>
      <vt:lpstr>SHIRT_SHORT_SLEEVE_THAI_OXFORD</vt:lpstr>
      <vt:lpstr>SHIRT_THAI_OXFORD_DOUBLE_FUNCTION_SLEEVE</vt:lpstr>
      <vt:lpstr>SHIRT_THAI_OXFORD_SECURITY</vt:lpstr>
      <vt:lpstr>SHOE</vt:lpstr>
      <vt:lpstr>SHOE_ECONOMICAL_CHEF</vt:lpstr>
      <vt:lpstr>SHOE_MEDICAL</vt:lpstr>
      <vt:lpstr>SHOE_SAFETY</vt:lpstr>
      <vt:lpstr>SHOE_WORK</vt:lpstr>
      <vt:lpstr>SWEATSHIRT</vt:lpstr>
      <vt:lpstr>SWEATSHIRT_PERFORMANCE_MODEL</vt:lpstr>
      <vt:lpstr>SWEATSHIRT_RECYCLED</vt:lpstr>
      <vt:lpstr>SWEATSHIRT_UNISEX_BERRYS</vt:lpstr>
      <vt:lpstr>SWEATSHIRT_WITH_HOOD_AND_ZIPPER</vt:lpstr>
      <vt:lpstr>TAPETE</vt:lpstr>
      <vt:lpstr>TAPETE_SANITIZANTE_SENCILLO</vt:lpstr>
      <vt:lpstr>TENIS</vt:lpstr>
      <vt:lpstr>TERMOMETRO</vt:lpstr>
      <vt:lpstr>TIE</vt:lpstr>
      <vt:lpstr>TIE_POLYESTER</vt:lpstr>
      <vt:lpstr>VEST</vt:lpstr>
      <vt:lpstr>VEST_BOLIVIA</vt:lpstr>
      <vt:lpstr>VEST_BUENOS_AIRES</vt:lpstr>
      <vt:lpstr>VEST_DUBLIN</vt:lpstr>
      <vt:lpstr>VEST_ELEGANT</vt:lpstr>
      <vt:lpstr>VEST_OSAKA</vt:lpstr>
      <vt:lpstr>VEST_TOKYO</vt:lpstr>
      <vt:lpstr>VEST_UNISEX_FLEECE_POLAR</vt:lpstr>
      <vt:lpstr>VEST_URUGUAY</vt:lpstr>
      <vt:lpstr>WINDBREAKER</vt:lpstr>
      <vt:lpstr>WINDBREAKER_HALIFAX</vt:lpstr>
      <vt:lpstr>WINDBREAKER_NEW_MODEL_SPORT</vt:lpstr>
      <vt:lpstr>WINDBREAKER_ORION</vt:lpstr>
      <vt:lpstr>WINDBREAKER_SPORT</vt:lpstr>
      <vt:lpstr>WINDBREAKER_TOLEDO_MODEL</vt:lpstr>
      <vt:lpstr>WINDBREAKER_TOLEDO_MODEL_WITH_HOOD</vt:lpstr>
      <vt:lpstr>WOMAN_BLAZER</vt:lpstr>
      <vt:lpstr>WOMAN_BLAZER_BLAZER</vt:lpstr>
      <vt:lpstr>WOMAN_COAT</vt:lpstr>
      <vt:lpstr>WOMAN_COAT_LONG_SLEEVE_ATENAS</vt:lpstr>
      <vt:lpstr>WOMAN_COAT_LONG_SLEEVE_STAIN_RESISTANT</vt:lpstr>
      <vt:lpstr>WOMAN_COAT_NEW_MODEL_EXECUTIVE</vt:lpstr>
      <vt:lpstr>WOMAN_FACE_MASK_WITH_TRIPLE_LAYER_SHIELD</vt:lpstr>
      <vt:lpstr>WOMAN_GUAYABERA_PREMIUM_100_COTTON_CANVAS</vt:lpstr>
      <vt:lpstr>WOMAN_INDUSTRIAL_SHIRT</vt:lpstr>
      <vt:lpstr>WOMAN_INDUSTRIAL_SHIRT_LONG_SLEEVE_CHLORINE_RESISTANT_MINER</vt:lpstr>
      <vt:lpstr>WOMAN_INDUSTRIAL_SHIRT_LONG_SLEEVE_MINER_CHLORINE_RESISTANT</vt:lpstr>
      <vt:lpstr>WOMAN_INDUSTRIAL_SHIRT_SHORT_SLEEVE_CIRCUIT</vt:lpstr>
      <vt:lpstr>WOMAN_JACKET</vt:lpstr>
      <vt:lpstr>WOMAN_JACKET_BAJA_CALIFORNIA</vt:lpstr>
      <vt:lpstr>WOMAN_JACKET_BOLIVIA</vt:lpstr>
      <vt:lpstr>WOMAN_JACKET_BOLIVIA_REFLECTIVE</vt:lpstr>
      <vt:lpstr>WOMAN_JACKET_BOLIVIA_SPORT</vt:lpstr>
      <vt:lpstr>WOMAN_JACKET_BUENOS_AIRES</vt:lpstr>
      <vt:lpstr>WOMAN_JACKET_DUBLIN</vt:lpstr>
      <vt:lpstr>WOMAN_JACKET_ELEGANT</vt:lpstr>
      <vt:lpstr>WOMAN_JACKET_EXECUTIVE_REMOVABLE</vt:lpstr>
      <vt:lpstr>WOMAN_JACKET_OSAKA</vt:lpstr>
      <vt:lpstr>WOMAN_JACKET_TOKYO</vt:lpstr>
      <vt:lpstr>WOMAN_PANTS</vt:lpstr>
      <vt:lpstr>WOMAN_PANTS_BUSINESS</vt:lpstr>
      <vt:lpstr>WOMAN_PANTS_CARGO</vt:lpstr>
      <vt:lpstr>WOMAN_PANTS_COMMANDO_CARGO</vt:lpstr>
      <vt:lpstr>WOMAN_PANTS_INDUSTRIAL_MEZCLILLA</vt:lpstr>
      <vt:lpstr>WOMAN_PANTS_LYCRA_MEDICAL</vt:lpstr>
      <vt:lpstr>WOMAN_PANTS_MEDICAL</vt:lpstr>
      <vt:lpstr>WOMAN_PANTS_MIKO_MODEL</vt:lpstr>
      <vt:lpstr>WOMAN_PANTS_MIKO_MODEL_WITH_ZIPPER</vt:lpstr>
      <vt:lpstr>WOMAN_PANTS_NEW_MODEL_INDUSTRIAL_DENIM</vt:lpstr>
      <vt:lpstr>WOMAN_PANTS_NEW_MODEL_MEDICAL</vt:lpstr>
      <vt:lpstr>WOMAN_PANTS_NEW_MODEL_STRETCH_DENIM</vt:lpstr>
      <vt:lpstr>WOMAN_PANTS_STRETCH_CORTE_RECTO</vt:lpstr>
      <vt:lpstr>WOMAN_PANTS_STRETCH_DENIM_WITH_GOLDEN_THREAD</vt:lpstr>
      <vt:lpstr>WOMAN_PANTS_STRETCH_DENIM_WITH_NAVY_THREAD</vt:lpstr>
      <vt:lpstr>WOMAN_POLO</vt:lpstr>
      <vt:lpstr>WOMAN_POLO_DRY_FIT</vt:lpstr>
      <vt:lpstr>WOMAN_POLO_GOLF_DRY_FIT</vt:lpstr>
      <vt:lpstr>WOMAN_POLO_LONG_SLEEVE</vt:lpstr>
      <vt:lpstr>WOMAN_POLO_MICROPIQUE_SHORT_SLEEVE_POLO</vt:lpstr>
      <vt:lpstr>WOMAN_POLO_PERFORMANCE</vt:lpstr>
      <vt:lpstr>WOMAN_POLO_PLASCENCIA</vt:lpstr>
      <vt:lpstr>WOMAN_POLO_PREMIUM_DRY_FIT</vt:lpstr>
      <vt:lpstr>WOMAN_POLO_SHIRT_DRY_FIT</vt:lpstr>
      <vt:lpstr>WOMAN_POLO_SLIM_FIT_VISCOSE</vt:lpstr>
      <vt:lpstr>WOMAN_POLO_USA_DRY_FIT</vt:lpstr>
      <vt:lpstr>WOMAN_POLO_W500</vt:lpstr>
      <vt:lpstr>WOMAN_POLO_W506</vt:lpstr>
      <vt:lpstr>WOMAN_ROUND_NECK_T_SHIRT</vt:lpstr>
      <vt:lpstr>WOMAN_ROUND_NECK_T_SHIRT_LONG_SLEEVE_RECYCLED</vt:lpstr>
      <vt:lpstr>WOMAN_ROUND_NECK_T_SHIRT_SHORT_SLEEVE_RECYCLED</vt:lpstr>
      <vt:lpstr>WOMAN_SCRUBS</vt:lpstr>
      <vt:lpstr>WOMAN_SCRUBS_BOMBAY</vt:lpstr>
      <vt:lpstr>WOMAN_SCRUBS_HOTELIER</vt:lpstr>
      <vt:lpstr>WOMAN_SCRUBS_HOTELIER_COLLAR_MAO</vt:lpstr>
      <vt:lpstr>WOMAN_SCRUBS_HOTELIER_VALLARTA</vt:lpstr>
      <vt:lpstr>WOMAN_SCRUBS_MEDICAL</vt:lpstr>
      <vt:lpstr>WOMAN_SCRUBS_MEDICAL_LA</vt:lpstr>
      <vt:lpstr>WOMAN_SCRUBS_SHORT_SLEEVE_MEDICAL</vt:lpstr>
      <vt:lpstr>WOMAN_SCRUBS_SURGICAL</vt:lpstr>
      <vt:lpstr>WOMAN_SCRUBS_UNIVERSAL</vt:lpstr>
      <vt:lpstr>WOMAN_VEST</vt:lpstr>
      <vt:lpstr>WOMAN_VEST_BOLIVIA</vt:lpstr>
      <vt:lpstr>WOMAN_VEST_BUENOS_AIRES</vt:lpstr>
      <vt:lpstr>WOMAN_VEST_DUBLIN</vt:lpstr>
      <vt:lpstr>WOMAN_VEST_ELEGANT</vt:lpstr>
      <vt:lpstr>WOMAN_VEST_MEDELLIN</vt:lpstr>
      <vt:lpstr>WOMAN_VEST_OSAKA</vt:lpstr>
      <vt:lpstr>WOMAN_VEST_TOKYO</vt:lpstr>
      <vt:lpstr>WOMAN_WINDBREAKER</vt:lpstr>
      <vt:lpstr>WOMAN_WINDBREAKER_HALIFAX</vt:lpstr>
      <vt:lpstr>WOMAN_WINDBREAKER_ORION</vt:lpstr>
      <vt:lpstr>WOMAN_WINDBREAKER_TOLEDO_MODEL</vt:lpstr>
      <vt:lpstr>WOMAN_WINDBREAKER_TOLEDO_MODEL_WITH_HOOD</vt:lpstr>
    </vt:vector>
  </TitlesOfParts>
  <Company>LAZZAR MEXICO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LAZZAR MEXICO</dc:creator>
  <cp:lastModifiedBy>Ramón Becerra L.</cp:lastModifiedBy>
  <cp:lastPrinted>2020-11-12T20:23:37Z</cp:lastPrinted>
  <dcterms:created xsi:type="dcterms:W3CDTF">2010-11-04T16:13:11Z</dcterms:created>
  <dcterms:modified xsi:type="dcterms:W3CDTF">2026-05-09T14:32:23Z</dcterms:modified>
</cp:coreProperties>
</file>